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" windowWidth="17220" windowHeight="7800" tabRatio="640"/>
  </bookViews>
  <sheets>
    <sheet name="D1 Long-T Capital Plan - Notes" sheetId="9" r:id="rId1"/>
    <sheet name="D1 Long-T Capital Plan " sheetId="10" r:id="rId2"/>
    <sheet name="D2 Capital Reserve Notes" sheetId="8" r:id="rId3"/>
    <sheet name="D2 Capital Reserve " sheetId="11" r:id="rId4"/>
    <sheet name="Sheet2" sheetId="2" r:id="rId5"/>
    <sheet name="Sheet3" sheetId="3" r:id="rId6"/>
  </sheets>
  <calcPr calcId="125725"/>
</workbook>
</file>

<file path=xl/calcChain.xml><?xml version="1.0" encoding="utf-8"?>
<calcChain xmlns="http://schemas.openxmlformats.org/spreadsheetml/2006/main">
  <c r="H26" i="11"/>
  <c r="H31" s="1"/>
  <c r="L24"/>
  <c r="K24"/>
  <c r="J24"/>
  <c r="I24"/>
  <c r="H24"/>
  <c r="G24"/>
  <c r="G26" s="1"/>
  <c r="G31" s="1"/>
  <c r="F24"/>
  <c r="E24"/>
  <c r="D24"/>
  <c r="C24"/>
  <c r="B24"/>
  <c r="L18"/>
  <c r="L26" s="1"/>
  <c r="L31" s="1"/>
  <c r="K18"/>
  <c r="K26" s="1"/>
  <c r="K31" s="1"/>
  <c r="J18"/>
  <c r="J26" s="1"/>
  <c r="J31" s="1"/>
  <c r="I18"/>
  <c r="I26" s="1"/>
  <c r="I31" s="1"/>
  <c r="H18"/>
  <c r="G18"/>
  <c r="F18"/>
  <c r="F26" s="1"/>
  <c r="F31" s="1"/>
  <c r="E18"/>
  <c r="E26" s="1"/>
  <c r="E31" s="1"/>
  <c r="D18"/>
  <c r="D26" s="1"/>
  <c r="D31" s="1"/>
  <c r="C18"/>
  <c r="C26" s="1"/>
  <c r="C31" s="1"/>
  <c r="B18"/>
  <c r="C7"/>
  <c r="D7" s="1"/>
  <c r="E7" s="1"/>
  <c r="F7" s="1"/>
  <c r="G7" s="1"/>
  <c r="H7" s="1"/>
  <c r="I7" s="1"/>
  <c r="J7" s="1"/>
  <c r="K7" s="1"/>
  <c r="L7" s="1"/>
  <c r="M24" i="10"/>
  <c r="L24"/>
  <c r="K24"/>
  <c r="J24"/>
  <c r="I24"/>
  <c r="H24"/>
  <c r="G24"/>
  <c r="F24"/>
  <c r="E24"/>
  <c r="D24"/>
  <c r="C24"/>
  <c r="D7"/>
  <c r="E7" s="1"/>
  <c r="F7" s="1"/>
  <c r="G7" s="1"/>
  <c r="H7" s="1"/>
  <c r="I7" s="1"/>
  <c r="J7" s="1"/>
  <c r="K7" s="1"/>
  <c r="L7" s="1"/>
  <c r="M7" s="1"/>
  <c r="H24" i="8"/>
  <c r="H18"/>
  <c r="M24" i="9"/>
  <c r="L24"/>
  <c r="K24"/>
  <c r="J24"/>
  <c r="I24"/>
  <c r="H24"/>
  <c r="G24"/>
  <c r="F24"/>
  <c r="E24"/>
  <c r="D24"/>
  <c r="C24"/>
  <c r="D7"/>
  <c r="E7" s="1"/>
  <c r="F7" s="1"/>
  <c r="G7" s="1"/>
  <c r="H7" s="1"/>
  <c r="I7" s="1"/>
  <c r="J7" s="1"/>
  <c r="K7" s="1"/>
  <c r="L7" s="1"/>
  <c r="M7" s="1"/>
  <c r="C7" i="8"/>
  <c r="D7" s="1"/>
  <c r="E7" s="1"/>
  <c r="F7" s="1"/>
  <c r="G7" s="1"/>
  <c r="H7" s="1"/>
  <c r="I7" s="1"/>
  <c r="J7" s="1"/>
  <c r="K7" s="1"/>
  <c r="L7" s="1"/>
  <c r="B26" i="11" l="1"/>
  <c r="B31" s="1"/>
  <c r="B33" s="1"/>
  <c r="B34"/>
  <c r="B35" s="1"/>
  <c r="C30" s="1"/>
  <c r="C33" s="1"/>
  <c r="H26" i="8"/>
  <c r="H31" s="1"/>
  <c r="H34" s="1"/>
  <c r="C34" i="11" l="1"/>
  <c r="D30" s="1"/>
  <c r="D33" l="1"/>
  <c r="D34"/>
  <c r="D35" s="1"/>
  <c r="E30" s="1"/>
  <c r="E33" l="1"/>
  <c r="E34"/>
  <c r="E35" s="1"/>
  <c r="F30" s="1"/>
  <c r="F33" l="1"/>
  <c r="F34" s="1"/>
  <c r="F35" l="1"/>
  <c r="G30" s="1"/>
  <c r="G33" l="1"/>
  <c r="G34" s="1"/>
  <c r="G35" s="1"/>
  <c r="H30" s="1"/>
  <c r="H33" l="1"/>
  <c r="H34" s="1"/>
  <c r="H35" s="1"/>
  <c r="I30" s="1"/>
  <c r="I33" l="1"/>
  <c r="I34" s="1"/>
  <c r="I35" s="1"/>
  <c r="J30" s="1"/>
  <c r="J33" l="1"/>
  <c r="J34" s="1"/>
  <c r="J35" l="1"/>
  <c r="K30" s="1"/>
  <c r="K33" l="1"/>
  <c r="K34" s="1"/>
  <c r="K35" l="1"/>
  <c r="L30" s="1"/>
  <c r="L33" l="1"/>
  <c r="L34" s="1"/>
  <c r="L35" s="1"/>
</calcChain>
</file>

<file path=xl/comments1.xml><?xml version="1.0" encoding="utf-8"?>
<comments xmlns="http://schemas.openxmlformats.org/spreadsheetml/2006/main">
  <authors>
    <author>VJ Rogers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VJ Rogers:</t>
        </r>
        <r>
          <rPr>
            <sz val="9"/>
            <color indexed="81"/>
            <rFont val="Tahoma"/>
            <family val="2"/>
          </rPr>
          <t xml:space="preserve">
Add lines below if necessary to accommodate all capital items for your water system. </t>
        </r>
      </text>
    </comment>
  </commentList>
</comments>
</file>

<file path=xl/comments2.xml><?xml version="1.0" encoding="utf-8"?>
<comments xmlns="http://schemas.openxmlformats.org/spreadsheetml/2006/main">
  <authors>
    <author>VJ Rogers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VJ Rogers:</t>
        </r>
        <r>
          <rPr>
            <sz val="9"/>
            <color indexed="81"/>
            <rFont val="Tahoma"/>
            <family val="2"/>
          </rPr>
          <t xml:space="preserve">
7.4 Forecasted Budget
The Forecasted Budget shows the information contained in Tables 7-1 through 7-3 in the format in which the municipal budget is presented to Council. It is intended to assist with interpreting the first three tables. The Forecasted Budget is provided in Table 7-4.</t>
        </r>
      </text>
    </comment>
  </commentList>
</comments>
</file>

<file path=xl/comments3.xml><?xml version="1.0" encoding="utf-8"?>
<comments xmlns="http://schemas.openxmlformats.org/spreadsheetml/2006/main">
  <authors>
    <author>VJ Rogers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VJ Rogers:</t>
        </r>
        <r>
          <rPr>
            <sz val="9"/>
            <color indexed="81"/>
            <rFont val="Tahoma"/>
            <family val="2"/>
          </rPr>
          <t xml:space="preserve">
7.4 Forecasted Budget
The Forecasted Budget shows the information contained in Tables 7-1 through 7-3 in the format in which the municipal budget is presented to Council. It is intended to assist with interpreting the first three tables. The Forecasted Budget is provided in Table 7-4.</t>
        </r>
      </text>
    </comment>
  </commentList>
</comments>
</file>

<file path=xl/sharedStrings.xml><?xml version="1.0" encoding="utf-8"?>
<sst xmlns="http://schemas.openxmlformats.org/spreadsheetml/2006/main" count="92" uniqueCount="45">
  <si>
    <t xml:space="preserve">Water Supply System: </t>
  </si>
  <si>
    <t>Completed By:</t>
  </si>
  <si>
    <t>Last Update:</t>
  </si>
  <si>
    <t xml:space="preserve">For year ended 31st December </t>
  </si>
  <si>
    <t>Totals &gt;</t>
  </si>
  <si>
    <t>Capital Sources</t>
  </si>
  <si>
    <t>Capital expenditure charges</t>
  </si>
  <si>
    <t>Loan proceeds</t>
  </si>
  <si>
    <t>Parcel Taxes</t>
  </si>
  <si>
    <t>Grants</t>
  </si>
  <si>
    <t>Other</t>
  </si>
  <si>
    <t>Expenditures</t>
  </si>
  <si>
    <t>Opening Balance</t>
  </si>
  <si>
    <t>Interest earned</t>
  </si>
  <si>
    <t>Closing balance</t>
  </si>
  <si>
    <t>Item</t>
  </si>
  <si>
    <t>Note: This table should not include for renewal of existing assets, only for items which reflect improvement or expansion of system.</t>
  </si>
  <si>
    <t>Amounts</t>
  </si>
  <si>
    <t>Capital Sources less Expenditures</t>
  </si>
  <si>
    <t>A.  Capital Sources &amp; Expenditures</t>
  </si>
  <si>
    <t>Existing debt: Interest Paid</t>
  </si>
  <si>
    <t>Existing debt: Principal paid</t>
  </si>
  <si>
    <t>Capital Expenditures in year</t>
  </si>
  <si>
    <t>Continue Forecast as required &gt;</t>
  </si>
  <si>
    <t>Items From Five-Year Plan</t>
  </si>
  <si>
    <t>1. New filtration system</t>
  </si>
  <si>
    <t>2. Automated monitoring system</t>
  </si>
  <si>
    <t xml:space="preserve">2. Extend reservoir </t>
  </si>
  <si>
    <t>1. U.V. Disinfection</t>
  </si>
  <si>
    <t>Capital Items from 5-Year Plan</t>
  </si>
  <si>
    <t>Year &gt;</t>
  </si>
  <si>
    <t>B. Balance of Capital Reserve</t>
  </si>
  <si>
    <t>Contributions from Operating Budget</t>
  </si>
  <si>
    <t>Closing balance before interest</t>
  </si>
  <si>
    <t xml:space="preserve">Interest Rate Earned: </t>
  </si>
  <si>
    <t>D1. Long-Term Capital Plan</t>
  </si>
  <si>
    <t>D2.  Capital Reserve Account</t>
  </si>
  <si>
    <t>D2. Capital Reserve Account</t>
  </si>
  <si>
    <t>Longer-Range Items</t>
  </si>
  <si>
    <t>Renewal of existing assets should be included in your asset management plan.</t>
  </si>
  <si>
    <t>1st February 2013</t>
  </si>
  <si>
    <r>
      <rPr>
        <b/>
        <u/>
        <sz val="9"/>
        <color theme="5" tint="-0.249977111117893"/>
        <rFont val="Calibri"/>
        <family val="2"/>
        <scheme val="minor"/>
      </rPr>
      <t>Click Here</t>
    </r>
    <r>
      <rPr>
        <b/>
        <sz val="9"/>
        <color theme="5" tint="-0.249977111117893"/>
        <rFont val="Calibri"/>
        <family val="2"/>
        <scheme val="minor"/>
      </rPr>
      <t xml:space="preserve"> for Directions</t>
    </r>
  </si>
  <si>
    <t xml:space="preserve">For year ended:  </t>
  </si>
  <si>
    <t>31st December 2012</t>
  </si>
  <si>
    <t>31st December 2013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</si>
</sst>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9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9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u/>
      <sz val="9"/>
      <color theme="5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EE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0" xfId="0" applyFill="1"/>
    <xf numFmtId="0" fontId="2" fillId="3" borderId="0" xfId="0" applyFont="1" applyFill="1"/>
    <xf numFmtId="0" fontId="0" fillId="3" borderId="2" xfId="0" applyFill="1" applyBorder="1"/>
    <xf numFmtId="0" fontId="2" fillId="3" borderId="0" xfId="0" applyFont="1" applyFill="1" applyAlignment="1">
      <alignment horizontal="left"/>
    </xf>
    <xf numFmtId="0" fontId="0" fillId="0" borderId="0" xfId="0" applyBorder="1"/>
    <xf numFmtId="0" fontId="0" fillId="3" borderId="0" xfId="0" applyFill="1" applyBorder="1"/>
    <xf numFmtId="0" fontId="0" fillId="3" borderId="1" xfId="0" applyFill="1" applyBorder="1"/>
    <xf numFmtId="0" fontId="4" fillId="0" borderId="0" xfId="0" applyFont="1" applyBorder="1"/>
    <xf numFmtId="0" fontId="2" fillId="0" borderId="0" xfId="0" applyFont="1" applyBorder="1"/>
    <xf numFmtId="0" fontId="3" fillId="3" borderId="0" xfId="0" applyFont="1" applyFill="1"/>
    <xf numFmtId="0" fontId="4" fillId="3" borderId="0" xfId="0" applyFont="1" applyFill="1" applyBorder="1"/>
    <xf numFmtId="0" fontId="2" fillId="3" borderId="0" xfId="0" applyFont="1" applyFill="1" applyBorder="1"/>
    <xf numFmtId="0" fontId="0" fillId="3" borderId="3" xfId="0" applyFill="1" applyBorder="1"/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2" fillId="4" borderId="0" xfId="0" applyFont="1" applyFill="1"/>
    <xf numFmtId="0" fontId="0" fillId="4" borderId="0" xfId="0" applyFill="1"/>
    <xf numFmtId="0" fontId="8" fillId="4" borderId="0" xfId="0" applyFont="1" applyFill="1"/>
    <xf numFmtId="0" fontId="0" fillId="4" borderId="0" xfId="0" applyFill="1" applyBorder="1"/>
    <xf numFmtId="0" fontId="9" fillId="3" borderId="0" xfId="0" applyFont="1" applyFill="1"/>
    <xf numFmtId="0" fontId="11" fillId="0" borderId="0" xfId="0" applyFont="1"/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2" fillId="0" borderId="0" xfId="1" applyNumberFormat="1" applyFont="1"/>
    <xf numFmtId="164" fontId="2" fillId="0" borderId="3" xfId="1" applyNumberFormat="1" applyFont="1" applyBorder="1"/>
    <xf numFmtId="0" fontId="0" fillId="0" borderId="4" xfId="0" applyBorder="1"/>
    <xf numFmtId="0" fontId="0" fillId="5" borderId="1" xfId="0" applyFill="1" applyBorder="1"/>
    <xf numFmtId="0" fontId="10" fillId="5" borderId="1" xfId="0" applyFont="1" applyFill="1" applyBorder="1"/>
    <xf numFmtId="0" fontId="2" fillId="5" borderId="1" xfId="0" applyFont="1" applyFill="1" applyBorder="1"/>
    <xf numFmtId="0" fontId="4" fillId="5" borderId="1" xfId="0" applyFont="1" applyFill="1" applyBorder="1"/>
    <xf numFmtId="0" fontId="11" fillId="4" borderId="0" xfId="0" applyFont="1" applyFill="1" applyAlignment="1">
      <alignment horizontal="center"/>
    </xf>
    <xf numFmtId="164" fontId="4" fillId="3" borderId="0" xfId="1" applyNumberFormat="1" applyFont="1" applyFill="1"/>
    <xf numFmtId="164" fontId="4" fillId="3" borderId="2" xfId="1" applyNumberFormat="1" applyFont="1" applyFill="1" applyBorder="1"/>
    <xf numFmtId="164" fontId="4" fillId="3" borderId="3" xfId="1" applyNumberFormat="1" applyFont="1" applyFill="1" applyBorder="1"/>
    <xf numFmtId="0" fontId="12" fillId="3" borderId="0" xfId="0" applyFont="1" applyFill="1" applyAlignment="1">
      <alignment horizontal="center"/>
    </xf>
    <xf numFmtId="0" fontId="13" fillId="0" borderId="0" xfId="0" applyFont="1"/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164" fontId="2" fillId="3" borderId="0" xfId="1" applyNumberFormat="1" applyFont="1" applyFill="1"/>
    <xf numFmtId="0" fontId="0" fillId="2" borderId="0" xfId="0" applyFill="1" applyAlignment="1">
      <alignment horizontal="right"/>
    </xf>
    <xf numFmtId="0" fontId="3" fillId="4" borderId="0" xfId="0" applyFont="1" applyFill="1"/>
    <xf numFmtId="0" fontId="4" fillId="4" borderId="0" xfId="0" applyFont="1" applyFill="1"/>
    <xf numFmtId="0" fontId="14" fillId="0" borderId="0" xfId="0" applyFont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9" fontId="0" fillId="5" borderId="5" xfId="2" applyFont="1" applyFill="1" applyBorder="1"/>
    <xf numFmtId="164" fontId="2" fillId="3" borderId="0" xfId="0" applyNumberFormat="1" applyFont="1" applyFill="1" applyBorder="1"/>
    <xf numFmtId="164" fontId="2" fillId="3" borderId="1" xfId="0" applyNumberFormat="1" applyFont="1" applyFill="1" applyBorder="1"/>
    <xf numFmtId="0" fontId="15" fillId="0" borderId="1" xfId="0" applyFont="1" applyBorder="1"/>
    <xf numFmtId="0" fontId="17" fillId="5" borderId="1" xfId="0" applyFont="1" applyFill="1" applyBorder="1"/>
    <xf numFmtId="0" fontId="18" fillId="5" borderId="1" xfId="0" applyFont="1" applyFill="1" applyBorder="1"/>
    <xf numFmtId="0" fontId="4" fillId="3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4" fillId="0" borderId="0" xfId="1" applyNumberFormat="1" applyFont="1" applyAlignment="1">
      <alignment horizontal="center"/>
    </xf>
    <xf numFmtId="0" fontId="2" fillId="4" borderId="0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FDFE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1860550</xdr:colOff>
      <xdr:row>15</xdr:row>
      <xdr:rowOff>114300</xdr:rowOff>
    </xdr:from>
    <xdr:to>
      <xdr:col>3</xdr:col>
      <xdr:colOff>412750</xdr:colOff>
      <xdr:row>16</xdr:row>
      <xdr:rowOff>152400</xdr:rowOff>
    </xdr:to>
    <xdr:sp macro="" textlink="">
      <xdr:nvSpPr>
        <xdr:cNvPr id="2" name="Rectangular Callout 1"/>
        <xdr:cNvSpPr/>
      </xdr:nvSpPr>
      <xdr:spPr>
        <a:xfrm>
          <a:off x="1860550" y="2273300"/>
          <a:ext cx="1441450" cy="317500"/>
        </a:xfrm>
        <a:prstGeom prst="wedgeRectCallout">
          <a:avLst>
            <a:gd name="adj1" fmla="val -84577"/>
            <a:gd name="adj2" fmla="val -5252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1100">
              <a:solidFill>
                <a:schemeClr val="tx1"/>
              </a:solidFill>
            </a:rPr>
            <a:t>List each capital item</a:t>
          </a:r>
        </a:p>
      </xdr:txBody>
    </xdr:sp>
    <xdr:clientData/>
  </xdr:twoCellAnchor>
  <xdr:twoCellAnchor>
    <xdr:from>
      <xdr:col>1</xdr:col>
      <xdr:colOff>69850</xdr:colOff>
      <xdr:row>12</xdr:row>
      <xdr:rowOff>88900</xdr:rowOff>
    </xdr:from>
    <xdr:to>
      <xdr:col>3</xdr:col>
      <xdr:colOff>431800</xdr:colOff>
      <xdr:row>13</xdr:row>
      <xdr:rowOff>241300</xdr:rowOff>
    </xdr:to>
    <xdr:sp macro="" textlink="">
      <xdr:nvSpPr>
        <xdr:cNvPr id="3" name="Rectangular Callout 2"/>
        <xdr:cNvSpPr/>
      </xdr:nvSpPr>
      <xdr:spPr>
        <a:xfrm>
          <a:off x="2266950" y="1371600"/>
          <a:ext cx="1054100" cy="469900"/>
        </a:xfrm>
        <a:prstGeom prst="wedgeRectCallout">
          <a:avLst>
            <a:gd name="adj1" fmla="val 84333"/>
            <a:gd name="adj2" fmla="val 1405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1100">
              <a:solidFill>
                <a:schemeClr val="tx1"/>
              </a:solidFill>
              <a:latin typeface="+mn-lt"/>
              <a:ea typeface="+mn-ea"/>
              <a:cs typeface="+mn-cs"/>
            </a:rPr>
            <a:t>Show estimated cost</a:t>
          </a:r>
        </a:p>
      </xdr:txBody>
    </xdr:sp>
    <xdr:clientData/>
  </xdr:twoCellAnchor>
  <xdr:twoCellAnchor>
    <xdr:from>
      <xdr:col>4</xdr:col>
      <xdr:colOff>222250</xdr:colOff>
      <xdr:row>20</xdr:row>
      <xdr:rowOff>133350</xdr:rowOff>
    </xdr:from>
    <xdr:to>
      <xdr:col>7</xdr:col>
      <xdr:colOff>165100</xdr:colOff>
      <xdr:row>22</xdr:row>
      <xdr:rowOff>38100</xdr:rowOff>
    </xdr:to>
    <xdr:sp macro="" textlink="">
      <xdr:nvSpPr>
        <xdr:cNvPr id="4" name="Rectangular Callout 3"/>
        <xdr:cNvSpPr/>
      </xdr:nvSpPr>
      <xdr:spPr>
        <a:xfrm>
          <a:off x="3644900" y="3689350"/>
          <a:ext cx="1543050" cy="463550"/>
        </a:xfrm>
        <a:prstGeom prst="wedgeRectCallout">
          <a:avLst>
            <a:gd name="adj1" fmla="val -17704"/>
            <a:gd name="adj2" fmla="val 10388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1100">
              <a:solidFill>
                <a:schemeClr val="tx1"/>
              </a:solidFill>
              <a:latin typeface="+mn-lt"/>
              <a:ea typeface="+mn-ea"/>
              <a:cs typeface="+mn-cs"/>
            </a:rPr>
            <a:t>Calculate total annual expenditure</a:t>
          </a:r>
        </a:p>
      </xdr:txBody>
    </xdr:sp>
    <xdr:clientData/>
  </xdr:twoCellAnchor>
  <xdr:twoCellAnchor>
    <xdr:from>
      <xdr:col>0</xdr:col>
      <xdr:colOff>1473200</xdr:colOff>
      <xdr:row>28</xdr:row>
      <xdr:rowOff>57150</xdr:rowOff>
    </xdr:from>
    <xdr:to>
      <xdr:col>1</xdr:col>
      <xdr:colOff>152400</xdr:colOff>
      <xdr:row>29</xdr:row>
      <xdr:rowOff>139700</xdr:rowOff>
    </xdr:to>
    <xdr:sp macro="" textlink="">
      <xdr:nvSpPr>
        <xdr:cNvPr id="5" name="Rectangular Callout 4"/>
        <xdr:cNvSpPr/>
      </xdr:nvSpPr>
      <xdr:spPr>
        <a:xfrm>
          <a:off x="1473200" y="5657850"/>
          <a:ext cx="876300" cy="266700"/>
        </a:xfrm>
        <a:prstGeom prst="wedgeRectCallout">
          <a:avLst>
            <a:gd name="adj1" fmla="val -62681"/>
            <a:gd name="adj2" fmla="val -59888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1100">
              <a:solidFill>
                <a:schemeClr val="tx1"/>
              </a:solidFill>
              <a:latin typeface="+mn-lt"/>
              <a:ea typeface="+mn-ea"/>
              <a:cs typeface="+mn-cs"/>
            </a:rPr>
            <a:t>Note</a:t>
          </a:r>
        </a:p>
      </xdr:txBody>
    </xdr:sp>
    <xdr:clientData/>
  </xdr:twoCellAnchor>
  <xdr:twoCellAnchor>
    <xdr:from>
      <xdr:col>9</xdr:col>
      <xdr:colOff>12700</xdr:colOff>
      <xdr:row>20</xdr:row>
      <xdr:rowOff>76200</xdr:rowOff>
    </xdr:from>
    <xdr:to>
      <xdr:col>12</xdr:col>
      <xdr:colOff>304800</xdr:colOff>
      <xdr:row>22</xdr:row>
      <xdr:rowOff>25400</xdr:rowOff>
    </xdr:to>
    <xdr:sp macro="" textlink="">
      <xdr:nvSpPr>
        <xdr:cNvPr id="6" name="Rectangular Callout 5"/>
        <xdr:cNvSpPr/>
      </xdr:nvSpPr>
      <xdr:spPr>
        <a:xfrm>
          <a:off x="6102350" y="3632200"/>
          <a:ext cx="1892300" cy="508000"/>
        </a:xfrm>
        <a:prstGeom prst="wedgeRectCallout">
          <a:avLst>
            <a:gd name="adj1" fmla="val -91944"/>
            <a:gd name="adj2" fmla="val 10991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1100">
              <a:solidFill>
                <a:schemeClr val="tx1"/>
              </a:solidFill>
              <a:latin typeface="+mn-lt"/>
              <a:ea typeface="+mn-ea"/>
              <a:cs typeface="+mn-cs"/>
            </a:rPr>
            <a:t>Transfer amounts to  "Forecast of Capital Reserve"</a:t>
          </a:r>
        </a:p>
      </xdr:txBody>
    </xdr:sp>
    <xdr:clientData/>
  </xdr:twoCellAnchor>
  <xdr:twoCellAnchor>
    <xdr:from>
      <xdr:col>0</xdr:col>
      <xdr:colOff>927100</xdr:colOff>
      <xdr:row>19</xdr:row>
      <xdr:rowOff>241300</xdr:rowOff>
    </xdr:from>
    <xdr:to>
      <xdr:col>2</xdr:col>
      <xdr:colOff>12700</xdr:colOff>
      <xdr:row>21</xdr:row>
      <xdr:rowOff>152400</xdr:rowOff>
    </xdr:to>
    <xdr:sp macro="" textlink="">
      <xdr:nvSpPr>
        <xdr:cNvPr id="7" name="Rectangular Callout 6"/>
        <xdr:cNvSpPr/>
      </xdr:nvSpPr>
      <xdr:spPr>
        <a:xfrm>
          <a:off x="927100" y="3517900"/>
          <a:ext cx="1441450" cy="469900"/>
        </a:xfrm>
        <a:prstGeom prst="wedgeRectCallout">
          <a:avLst>
            <a:gd name="adj1" fmla="val -80172"/>
            <a:gd name="adj2" fmla="val -8788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1100">
              <a:solidFill>
                <a:schemeClr val="tx1"/>
              </a:solidFill>
            </a:rPr>
            <a:t>Show items in period beyond 5 -year plan.</a:t>
          </a:r>
        </a:p>
      </xdr:txBody>
    </xdr:sp>
    <xdr:clientData/>
  </xdr:twoCellAnchor>
  <xdr:twoCellAnchor>
    <xdr:from>
      <xdr:col>6</xdr:col>
      <xdr:colOff>25400</xdr:colOff>
      <xdr:row>17</xdr:row>
      <xdr:rowOff>196850</xdr:rowOff>
    </xdr:from>
    <xdr:to>
      <xdr:col>6</xdr:col>
      <xdr:colOff>469900</xdr:colOff>
      <xdr:row>17</xdr:row>
      <xdr:rowOff>196850</xdr:rowOff>
    </xdr:to>
    <xdr:cxnSp macro="">
      <xdr:nvCxnSpPr>
        <xdr:cNvPr id="9" name="Straight Arrow Connector 8"/>
        <xdr:cNvCxnSpPr/>
      </xdr:nvCxnSpPr>
      <xdr:spPr>
        <a:xfrm>
          <a:off x="4514850" y="2914650"/>
          <a:ext cx="4445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25400</xdr:colOff>
      <xdr:row>17</xdr:row>
      <xdr:rowOff>196850</xdr:rowOff>
    </xdr:from>
    <xdr:to>
      <xdr:col>3</xdr:col>
      <xdr:colOff>0</xdr:colOff>
      <xdr:row>17</xdr:row>
      <xdr:rowOff>203200</xdr:rowOff>
    </xdr:to>
    <xdr:cxnSp macro="">
      <xdr:nvCxnSpPr>
        <xdr:cNvPr id="11" name="Straight Arrow Connector 10"/>
        <xdr:cNvCxnSpPr/>
      </xdr:nvCxnSpPr>
      <xdr:spPr>
        <a:xfrm flipH="1">
          <a:off x="2381250" y="2914650"/>
          <a:ext cx="508000" cy="6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1473200</xdr:colOff>
      <xdr:row>28</xdr:row>
      <xdr:rowOff>57150</xdr:rowOff>
    </xdr:from>
    <xdr:to>
      <xdr:col>1</xdr:col>
      <xdr:colOff>152400</xdr:colOff>
      <xdr:row>29</xdr:row>
      <xdr:rowOff>139700</xdr:rowOff>
    </xdr:to>
    <xdr:sp macro="" textlink="">
      <xdr:nvSpPr>
        <xdr:cNvPr id="5" name="Rectangular Callout 4"/>
        <xdr:cNvSpPr/>
      </xdr:nvSpPr>
      <xdr:spPr>
        <a:xfrm>
          <a:off x="1473200" y="5778500"/>
          <a:ext cx="876300" cy="266700"/>
        </a:xfrm>
        <a:prstGeom prst="wedgeRectCallout">
          <a:avLst>
            <a:gd name="adj1" fmla="val -62681"/>
            <a:gd name="adj2" fmla="val -59888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1100">
              <a:solidFill>
                <a:schemeClr val="tx1"/>
              </a:solidFill>
              <a:latin typeface="+mn-lt"/>
              <a:ea typeface="+mn-ea"/>
              <a:cs typeface="+mn-cs"/>
            </a:rPr>
            <a:t>Note</a:t>
          </a:r>
        </a:p>
      </xdr:txBody>
    </xdr:sp>
    <xdr:clientData/>
  </xdr:twoCellAnchor>
  <xdr:twoCellAnchor>
    <xdr:from>
      <xdr:col>6</xdr:col>
      <xdr:colOff>25400</xdr:colOff>
      <xdr:row>17</xdr:row>
      <xdr:rowOff>196850</xdr:rowOff>
    </xdr:from>
    <xdr:to>
      <xdr:col>6</xdr:col>
      <xdr:colOff>469900</xdr:colOff>
      <xdr:row>17</xdr:row>
      <xdr:rowOff>196850</xdr:rowOff>
    </xdr:to>
    <xdr:cxnSp macro="">
      <xdr:nvCxnSpPr>
        <xdr:cNvPr id="8" name="Straight Arrow Connector 7"/>
        <xdr:cNvCxnSpPr/>
      </xdr:nvCxnSpPr>
      <xdr:spPr>
        <a:xfrm>
          <a:off x="4514850" y="3035300"/>
          <a:ext cx="4445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25400</xdr:colOff>
      <xdr:row>17</xdr:row>
      <xdr:rowOff>196850</xdr:rowOff>
    </xdr:from>
    <xdr:to>
      <xdr:col>3</xdr:col>
      <xdr:colOff>0</xdr:colOff>
      <xdr:row>17</xdr:row>
      <xdr:rowOff>203200</xdr:rowOff>
    </xdr:to>
    <xdr:cxnSp macro="">
      <xdr:nvCxnSpPr>
        <xdr:cNvPr id="9" name="Straight Arrow Connector 8"/>
        <xdr:cNvCxnSpPr/>
      </xdr:nvCxnSpPr>
      <xdr:spPr>
        <a:xfrm flipH="1">
          <a:off x="2381250" y="3035300"/>
          <a:ext cx="508000" cy="6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8</xdr:row>
      <xdr:rowOff>57150</xdr:rowOff>
    </xdr:from>
    <xdr:to>
      <xdr:col>3</xdr:col>
      <xdr:colOff>381000</xdr:colOff>
      <xdr:row>11</xdr:row>
      <xdr:rowOff>19050</xdr:rowOff>
    </xdr:to>
    <xdr:sp macro="" textlink="">
      <xdr:nvSpPr>
        <xdr:cNvPr id="2" name="Rectangular Callout 1"/>
        <xdr:cNvSpPr/>
      </xdr:nvSpPr>
      <xdr:spPr>
        <a:xfrm>
          <a:off x="2514600" y="908050"/>
          <a:ext cx="825500" cy="400050"/>
        </a:xfrm>
        <a:prstGeom prst="wedgeRectCallout">
          <a:avLst>
            <a:gd name="adj1" fmla="val -157583"/>
            <a:gd name="adj2" fmla="val 102873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CA" sz="900"/>
            <a:t>Charges to customers *1</a:t>
          </a:r>
        </a:p>
      </xdr:txBody>
    </xdr:sp>
    <xdr:clientData/>
  </xdr:twoCellAnchor>
  <xdr:twoCellAnchor>
    <xdr:from>
      <xdr:col>3</xdr:col>
      <xdr:colOff>495300</xdr:colOff>
      <xdr:row>9</xdr:row>
      <xdr:rowOff>171450</xdr:rowOff>
    </xdr:from>
    <xdr:to>
      <xdr:col>6</xdr:col>
      <xdr:colOff>127000</xdr:colOff>
      <xdr:row>12</xdr:row>
      <xdr:rowOff>19050</xdr:rowOff>
    </xdr:to>
    <xdr:sp macro="" textlink="">
      <xdr:nvSpPr>
        <xdr:cNvPr id="3" name="Rectangular Callout 2"/>
        <xdr:cNvSpPr/>
      </xdr:nvSpPr>
      <xdr:spPr>
        <a:xfrm>
          <a:off x="3454400" y="1092200"/>
          <a:ext cx="1460500" cy="400050"/>
        </a:xfrm>
        <a:prstGeom prst="wedgeRectCallout">
          <a:avLst>
            <a:gd name="adj1" fmla="val -213267"/>
            <a:gd name="adj2" fmla="val 11777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Charges to customers *1</a:t>
          </a:r>
        </a:p>
      </xdr:txBody>
    </xdr:sp>
    <xdr:clientData/>
  </xdr:twoCellAnchor>
  <xdr:twoCellAnchor>
    <xdr:from>
      <xdr:col>2</xdr:col>
      <xdr:colOff>330200</xdr:colOff>
      <xdr:row>14</xdr:row>
      <xdr:rowOff>25400</xdr:rowOff>
    </xdr:from>
    <xdr:to>
      <xdr:col>4</xdr:col>
      <xdr:colOff>139700</xdr:colOff>
      <xdr:row>15</xdr:row>
      <xdr:rowOff>44450</xdr:rowOff>
    </xdr:to>
    <xdr:sp macro="" textlink="">
      <xdr:nvSpPr>
        <xdr:cNvPr id="5" name="Rectangular Callout 4"/>
        <xdr:cNvSpPr/>
      </xdr:nvSpPr>
      <xdr:spPr>
        <a:xfrm>
          <a:off x="2679700" y="1866900"/>
          <a:ext cx="1028700" cy="203200"/>
        </a:xfrm>
        <a:prstGeom prst="wedgeRectCallout">
          <a:avLst>
            <a:gd name="adj1" fmla="val -187499"/>
            <a:gd name="adj2" fmla="val 62499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Where applicable</a:t>
          </a:r>
        </a:p>
      </xdr:txBody>
    </xdr:sp>
    <xdr:clientData/>
  </xdr:twoCellAnchor>
  <xdr:twoCellAnchor>
    <xdr:from>
      <xdr:col>3</xdr:col>
      <xdr:colOff>6350</xdr:colOff>
      <xdr:row>28</xdr:row>
      <xdr:rowOff>101600</xdr:rowOff>
    </xdr:from>
    <xdr:to>
      <xdr:col>6</xdr:col>
      <xdr:colOff>514350</xdr:colOff>
      <xdr:row>30</xdr:row>
      <xdr:rowOff>76200</xdr:rowOff>
    </xdr:to>
    <xdr:sp macro="" textlink="">
      <xdr:nvSpPr>
        <xdr:cNvPr id="6" name="Rectangular Callout 5"/>
        <xdr:cNvSpPr/>
      </xdr:nvSpPr>
      <xdr:spPr>
        <a:xfrm>
          <a:off x="2965450" y="4476750"/>
          <a:ext cx="2336800" cy="273050"/>
        </a:xfrm>
        <a:prstGeom prst="wedgeRectCallout">
          <a:avLst>
            <a:gd name="adj1" fmla="val -86304"/>
            <a:gd name="adj2" fmla="val 10761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1000" b="1">
              <a:solidFill>
                <a:schemeClr val="lt1"/>
              </a:solidFill>
              <a:latin typeface="+mn-lt"/>
              <a:ea typeface="+mn-ea"/>
              <a:cs typeface="+mn-cs"/>
            </a:rPr>
            <a:t>See "5-Yr Operating Budget Forecast" </a:t>
          </a:r>
        </a:p>
      </xdr:txBody>
    </xdr:sp>
    <xdr:clientData/>
  </xdr:twoCellAnchor>
  <xdr:twoCellAnchor>
    <xdr:from>
      <xdr:col>0</xdr:col>
      <xdr:colOff>1657350</xdr:colOff>
      <xdr:row>15</xdr:row>
      <xdr:rowOff>165100</xdr:rowOff>
    </xdr:from>
    <xdr:to>
      <xdr:col>2</xdr:col>
      <xdr:colOff>355600</xdr:colOff>
      <xdr:row>17</xdr:row>
      <xdr:rowOff>57150</xdr:rowOff>
    </xdr:to>
    <xdr:sp macro="" textlink="">
      <xdr:nvSpPr>
        <xdr:cNvPr id="7" name="Rectangular Callout 6"/>
        <xdr:cNvSpPr/>
      </xdr:nvSpPr>
      <xdr:spPr>
        <a:xfrm>
          <a:off x="1657350" y="2190750"/>
          <a:ext cx="1047750" cy="260350"/>
        </a:xfrm>
        <a:prstGeom prst="wedgeRectCallout">
          <a:avLst>
            <a:gd name="adj1" fmla="val -134242"/>
            <a:gd name="adj2" fmla="val -5062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Where applicable</a:t>
          </a:r>
        </a:p>
      </xdr:txBody>
    </xdr:sp>
    <xdr:clientData/>
  </xdr:twoCellAnchor>
  <xdr:twoCellAnchor>
    <xdr:from>
      <xdr:col>2</xdr:col>
      <xdr:colOff>171450</xdr:colOff>
      <xdr:row>18</xdr:row>
      <xdr:rowOff>31750</xdr:rowOff>
    </xdr:from>
    <xdr:to>
      <xdr:col>6</xdr:col>
      <xdr:colOff>361950</xdr:colOff>
      <xdr:row>20</xdr:row>
      <xdr:rowOff>25400</xdr:rowOff>
    </xdr:to>
    <xdr:sp macro="" textlink="">
      <xdr:nvSpPr>
        <xdr:cNvPr id="8" name="Rectangular Callout 7"/>
        <xdr:cNvSpPr/>
      </xdr:nvSpPr>
      <xdr:spPr>
        <a:xfrm>
          <a:off x="2520950" y="2717800"/>
          <a:ext cx="2628900" cy="273050"/>
        </a:xfrm>
        <a:prstGeom prst="wedgeRectCallout">
          <a:avLst>
            <a:gd name="adj1" fmla="val -90398"/>
            <a:gd name="adj2" fmla="val 68160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From  </a:t>
          </a:r>
          <a:r>
            <a:rPr lang="en-CA" sz="1000" b="1">
              <a:solidFill>
                <a:schemeClr val="lt1"/>
              </a:solidFill>
              <a:latin typeface="+mn-lt"/>
              <a:ea typeface="+mn-ea"/>
              <a:cs typeface="+mn-cs"/>
            </a:rPr>
            <a:t>"Long-Term Capital Plan"</a:t>
          </a:r>
        </a:p>
      </xdr:txBody>
    </xdr:sp>
    <xdr:clientData/>
  </xdr:twoCellAnchor>
  <xdr:twoCellAnchor>
    <xdr:from>
      <xdr:col>3</xdr:col>
      <xdr:colOff>12700</xdr:colOff>
      <xdr:row>20</xdr:row>
      <xdr:rowOff>133350</xdr:rowOff>
    </xdr:from>
    <xdr:to>
      <xdr:col>4</xdr:col>
      <xdr:colOff>450850</xdr:colOff>
      <xdr:row>22</xdr:row>
      <xdr:rowOff>25400</xdr:rowOff>
    </xdr:to>
    <xdr:sp macro="" textlink="">
      <xdr:nvSpPr>
        <xdr:cNvPr id="9" name="Rectangular Callout 8"/>
        <xdr:cNvSpPr/>
      </xdr:nvSpPr>
      <xdr:spPr>
        <a:xfrm>
          <a:off x="2971800" y="2997200"/>
          <a:ext cx="1047750" cy="260350"/>
        </a:xfrm>
        <a:prstGeom prst="wedgeRectCallout">
          <a:avLst>
            <a:gd name="adj1" fmla="val -176060"/>
            <a:gd name="adj2" fmla="val 42291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Where applicable</a:t>
          </a:r>
        </a:p>
      </xdr:txBody>
    </xdr:sp>
    <xdr:clientData/>
  </xdr:twoCellAnchor>
  <xdr:twoCellAnchor>
    <xdr:from>
      <xdr:col>1</xdr:col>
      <xdr:colOff>419100</xdr:colOff>
      <xdr:row>26</xdr:row>
      <xdr:rowOff>152400</xdr:rowOff>
    </xdr:from>
    <xdr:to>
      <xdr:col>3</xdr:col>
      <xdr:colOff>171450</xdr:colOff>
      <xdr:row>27</xdr:row>
      <xdr:rowOff>190500</xdr:rowOff>
    </xdr:to>
    <xdr:sp macro="" textlink="">
      <xdr:nvSpPr>
        <xdr:cNvPr id="12" name="Rectangular Callout 11"/>
        <xdr:cNvSpPr/>
      </xdr:nvSpPr>
      <xdr:spPr>
        <a:xfrm>
          <a:off x="2159000" y="4140200"/>
          <a:ext cx="971550" cy="228600"/>
        </a:xfrm>
        <a:prstGeom prst="wedgeRectCallout">
          <a:avLst>
            <a:gd name="adj1" fmla="val -80311"/>
            <a:gd name="adj2" fmla="val 209724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From above</a:t>
          </a:r>
        </a:p>
      </xdr:txBody>
    </xdr:sp>
    <xdr:clientData/>
  </xdr:twoCellAnchor>
  <xdr:twoCellAnchor>
    <xdr:from>
      <xdr:col>1</xdr:col>
      <xdr:colOff>596900</xdr:colOff>
      <xdr:row>31</xdr:row>
      <xdr:rowOff>133350</xdr:rowOff>
    </xdr:from>
    <xdr:to>
      <xdr:col>4</xdr:col>
      <xdr:colOff>171450</xdr:colOff>
      <xdr:row>32</xdr:row>
      <xdr:rowOff>158750</xdr:rowOff>
    </xdr:to>
    <xdr:sp macro="" textlink="">
      <xdr:nvSpPr>
        <xdr:cNvPr id="13" name="Rectangular Callout 12"/>
        <xdr:cNvSpPr/>
      </xdr:nvSpPr>
      <xdr:spPr>
        <a:xfrm>
          <a:off x="2336800" y="4889500"/>
          <a:ext cx="1403350" cy="209550"/>
        </a:xfrm>
        <a:prstGeom prst="wedgeRectCallout">
          <a:avLst>
            <a:gd name="adj1" fmla="val -112689"/>
            <a:gd name="adj2" fmla="val 14688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Interest earned in year</a:t>
          </a:r>
        </a:p>
      </xdr:txBody>
    </xdr:sp>
    <xdr:clientData/>
  </xdr:twoCellAnchor>
  <xdr:twoCellAnchor>
    <xdr:from>
      <xdr:col>0</xdr:col>
      <xdr:colOff>1524000</xdr:colOff>
      <xdr:row>34</xdr:row>
      <xdr:rowOff>76200</xdr:rowOff>
    </xdr:from>
    <xdr:to>
      <xdr:col>2</xdr:col>
      <xdr:colOff>577850</xdr:colOff>
      <xdr:row>35</xdr:row>
      <xdr:rowOff>152400</xdr:rowOff>
    </xdr:to>
    <xdr:sp macro="" textlink="">
      <xdr:nvSpPr>
        <xdr:cNvPr id="11" name="Rectangular Callout 10"/>
        <xdr:cNvSpPr/>
      </xdr:nvSpPr>
      <xdr:spPr>
        <a:xfrm>
          <a:off x="1524000" y="5391150"/>
          <a:ext cx="1403350" cy="266700"/>
        </a:xfrm>
        <a:prstGeom prst="wedgeRectCallout">
          <a:avLst>
            <a:gd name="adj1" fmla="val -93684"/>
            <a:gd name="adj2" fmla="val -99405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Maintain positive balance</a:t>
          </a:r>
        </a:p>
      </xdr:txBody>
    </xdr:sp>
    <xdr:clientData/>
  </xdr:twoCellAnchor>
  <xdr:twoCellAnchor>
    <xdr:from>
      <xdr:col>7</xdr:col>
      <xdr:colOff>228600</xdr:colOff>
      <xdr:row>26</xdr:row>
      <xdr:rowOff>107950</xdr:rowOff>
    </xdr:from>
    <xdr:to>
      <xdr:col>11</xdr:col>
      <xdr:colOff>476250</xdr:colOff>
      <xdr:row>27</xdr:row>
      <xdr:rowOff>146050</xdr:rowOff>
    </xdr:to>
    <xdr:sp macro="" textlink="">
      <xdr:nvSpPr>
        <xdr:cNvPr id="14" name="Rectangular Callout 13"/>
        <xdr:cNvSpPr/>
      </xdr:nvSpPr>
      <xdr:spPr>
        <a:xfrm>
          <a:off x="5626100" y="4095750"/>
          <a:ext cx="2686050" cy="228600"/>
        </a:xfrm>
        <a:prstGeom prst="wedgeRectCallout">
          <a:avLst>
            <a:gd name="adj1" fmla="val -78172"/>
            <a:gd name="adj2" fmla="val 29168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indent="0" algn="ctr"/>
          <a:r>
            <a:rPr lang="en-CA" sz="900">
              <a:solidFill>
                <a:schemeClr val="lt1"/>
              </a:solidFill>
              <a:latin typeface="+mn-lt"/>
              <a:ea typeface="+mn-ea"/>
              <a:cs typeface="+mn-cs"/>
            </a:rPr>
            <a:t>Interest</a:t>
          </a:r>
          <a:r>
            <a:rPr lang="en-CA" sz="900" baseline="0">
              <a:solidFill>
                <a:schemeClr val="lt1"/>
              </a:solidFill>
              <a:latin typeface="+mn-lt"/>
              <a:ea typeface="+mn-ea"/>
              <a:cs typeface="+mn-cs"/>
            </a:rPr>
            <a:t> rate earned by account: adjust to suit </a:t>
          </a:r>
          <a:endParaRPr lang="en-CA" sz="9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P11" sqref="P11"/>
    </sheetView>
  </sheetViews>
  <sheetFormatPr defaultRowHeight="14.5"/>
  <cols>
    <col min="1" max="1" width="31.453125" customWidth="1"/>
    <col min="2" max="2" width="2.1796875" customWidth="1"/>
    <col min="3" max="13" width="7.6328125" customWidth="1"/>
  </cols>
  <sheetData>
    <row r="1" spans="1:13" ht="18.5">
      <c r="A1" s="12" t="s">
        <v>35</v>
      </c>
      <c r="B1" s="12"/>
      <c r="C1" s="3"/>
      <c r="D1" s="3"/>
      <c r="E1" s="3"/>
      <c r="F1" s="4" t="s">
        <v>42</v>
      </c>
      <c r="G1" s="3"/>
      <c r="H1" s="56" t="s">
        <v>43</v>
      </c>
      <c r="I1" s="56"/>
      <c r="J1" s="3"/>
      <c r="K1" s="3"/>
      <c r="L1" s="3"/>
      <c r="M1" s="3"/>
    </row>
    <row r="2" spans="1:13" ht="9.5" customHeight="1">
      <c r="A2" s="47"/>
      <c r="B2" s="47"/>
      <c r="C2" s="21"/>
      <c r="D2" s="21"/>
      <c r="E2" s="21"/>
      <c r="F2" s="48"/>
      <c r="G2" s="21"/>
      <c r="H2" s="21"/>
      <c r="I2" s="21"/>
      <c r="J2" s="21"/>
      <c r="K2" s="21"/>
      <c r="L2" s="21"/>
      <c r="M2" s="21"/>
    </row>
    <row r="3" spans="1:13">
      <c r="A3" s="34" t="s">
        <v>0</v>
      </c>
      <c r="B3" s="34"/>
      <c r="C3" s="31"/>
      <c r="D3" s="31"/>
      <c r="E3" s="58" t="s">
        <v>1</v>
      </c>
      <c r="F3" s="58"/>
      <c r="G3" s="31"/>
      <c r="H3" s="31"/>
      <c r="I3" s="3"/>
      <c r="J3" s="3"/>
      <c r="K3" s="17" t="s">
        <v>2</v>
      </c>
      <c r="L3" s="56" t="s">
        <v>40</v>
      </c>
      <c r="M3" s="33"/>
    </row>
    <row r="4" spans="1:13" ht="4.5" customHeight="1">
      <c r="A4" s="13"/>
      <c r="B4" s="13"/>
      <c r="C4" s="8"/>
      <c r="D4" s="8"/>
      <c r="E4" s="17"/>
      <c r="F4" s="17"/>
      <c r="G4" s="8"/>
      <c r="H4" s="8"/>
      <c r="I4" s="3"/>
      <c r="J4" s="3"/>
      <c r="K4" s="17"/>
      <c r="L4" s="14"/>
      <c r="M4" s="14"/>
    </row>
    <row r="5" spans="1:13" ht="7" customHeight="1">
      <c r="A5" s="10"/>
      <c r="B5" s="10"/>
      <c r="C5" s="7"/>
      <c r="D5" s="7"/>
      <c r="E5" s="16"/>
      <c r="F5" s="16"/>
      <c r="G5" s="7"/>
      <c r="H5" s="7"/>
      <c r="K5" s="16"/>
      <c r="L5" s="11"/>
      <c r="M5" s="11"/>
    </row>
    <row r="6" spans="1:13" ht="5" customHeight="1"/>
    <row r="7" spans="1:13">
      <c r="A7" s="46" t="s">
        <v>30</v>
      </c>
      <c r="B7" s="1"/>
      <c r="C7" s="26">
        <v>2012</v>
      </c>
      <c r="D7" s="26">
        <f>C7+1</f>
        <v>2013</v>
      </c>
      <c r="E7" s="26">
        <f t="shared" ref="E7:M7" si="0">D7+1</f>
        <v>2014</v>
      </c>
      <c r="F7" s="26">
        <f t="shared" si="0"/>
        <v>2015</v>
      </c>
      <c r="G7" s="26">
        <f t="shared" si="0"/>
        <v>2016</v>
      </c>
      <c r="H7" s="26">
        <f t="shared" si="0"/>
        <v>2017</v>
      </c>
      <c r="I7" s="26">
        <f t="shared" si="0"/>
        <v>2018</v>
      </c>
      <c r="J7" s="26">
        <f t="shared" si="0"/>
        <v>2019</v>
      </c>
      <c r="K7" s="26">
        <f t="shared" si="0"/>
        <v>2020</v>
      </c>
      <c r="L7" s="26">
        <f t="shared" si="0"/>
        <v>2021</v>
      </c>
      <c r="M7" s="26">
        <f t="shared" si="0"/>
        <v>2022</v>
      </c>
    </row>
    <row r="8" spans="1:13" ht="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5.5" customHeight="1"/>
    <row r="10" spans="1:13" ht="14.5" customHeight="1">
      <c r="A10" s="27" t="s">
        <v>15</v>
      </c>
      <c r="B10" s="35"/>
      <c r="C10" s="59" t="s">
        <v>17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3" ht="11.5" customHeight="1">
      <c r="A11" s="55" t="s">
        <v>41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7.5" customHeight="1"/>
    <row r="13" spans="1:13" ht="25" customHeight="1">
      <c r="A13" s="43" t="s">
        <v>24</v>
      </c>
      <c r="C13" s="3"/>
      <c r="D13" s="3"/>
      <c r="E13" s="3"/>
      <c r="F13" s="3"/>
      <c r="G13" s="3"/>
      <c r="J13" s="40" t="s">
        <v>23</v>
      </c>
    </row>
    <row r="14" spans="1:13" ht="22" customHeight="1">
      <c r="A14" t="s">
        <v>25</v>
      </c>
      <c r="C14" s="45"/>
      <c r="D14" s="45"/>
      <c r="E14" s="45">
        <v>4200</v>
      </c>
      <c r="F14" s="45"/>
      <c r="G14" s="45"/>
      <c r="H14" s="28"/>
      <c r="I14" s="28"/>
      <c r="J14" s="28"/>
      <c r="K14" s="28"/>
      <c r="L14" s="28"/>
      <c r="M14" s="28"/>
    </row>
    <row r="15" spans="1:13" ht="22" customHeight="1">
      <c r="A15" t="s">
        <v>26</v>
      </c>
      <c r="C15" s="45"/>
      <c r="D15" s="45"/>
      <c r="E15" s="45"/>
      <c r="F15" s="45">
        <v>3300</v>
      </c>
      <c r="G15" s="45"/>
      <c r="H15" s="28"/>
      <c r="I15" s="28"/>
      <c r="J15" s="28"/>
      <c r="K15" s="28"/>
      <c r="L15" s="28"/>
      <c r="M15" s="28"/>
    </row>
    <row r="16" spans="1:13" ht="22" customHeight="1">
      <c r="A16" t="s">
        <v>27</v>
      </c>
      <c r="C16" s="45"/>
      <c r="D16" s="45"/>
      <c r="E16" s="45"/>
      <c r="F16" s="45"/>
      <c r="G16" s="45">
        <v>5400</v>
      </c>
      <c r="I16" s="28"/>
      <c r="J16" s="28"/>
      <c r="K16" s="28"/>
      <c r="L16" s="28"/>
      <c r="M16" s="28"/>
    </row>
    <row r="17" spans="1:13" ht="22" customHeight="1">
      <c r="C17" s="45"/>
      <c r="D17" s="45"/>
      <c r="E17" s="45"/>
      <c r="F17" s="45"/>
      <c r="G17" s="45"/>
      <c r="H17" s="28"/>
      <c r="I17" s="28"/>
      <c r="J17" s="28"/>
      <c r="K17" s="28"/>
      <c r="L17" s="28"/>
      <c r="M17" s="28"/>
    </row>
    <row r="18" spans="1:13" ht="22" customHeight="1">
      <c r="A18" s="44" t="s">
        <v>38</v>
      </c>
      <c r="C18" s="28"/>
      <c r="D18" s="60" t="s">
        <v>29</v>
      </c>
      <c r="E18" s="60"/>
      <c r="F18" s="60"/>
      <c r="G18" s="28"/>
      <c r="H18" s="28"/>
      <c r="I18" s="28"/>
      <c r="J18" s="28"/>
      <c r="K18" s="28"/>
      <c r="L18" s="28"/>
      <c r="M18" s="28"/>
    </row>
    <row r="19" spans="1:13" ht="22" customHeight="1">
      <c r="A19" t="s">
        <v>28</v>
      </c>
      <c r="C19" s="28"/>
      <c r="D19" s="28"/>
      <c r="E19" s="28"/>
      <c r="F19" s="28"/>
      <c r="G19" s="28"/>
      <c r="H19" s="28"/>
      <c r="I19" s="28">
        <v>8600</v>
      </c>
      <c r="J19" s="28"/>
      <c r="K19" s="28"/>
      <c r="L19" s="28"/>
      <c r="M19" s="28"/>
    </row>
    <row r="20" spans="1:13" ht="22" customHeight="1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22" customHeight="1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22" customHeight="1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22" customHeight="1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22" customHeight="1" thickBot="1">
      <c r="A24" s="19" t="s">
        <v>4</v>
      </c>
      <c r="C24" s="29">
        <f>SUM(C14:C23)</f>
        <v>0</v>
      </c>
      <c r="D24" s="29">
        <f t="shared" ref="D24:M24" si="1">SUM(D14:D23)</f>
        <v>0</v>
      </c>
      <c r="E24" s="29">
        <f t="shared" si="1"/>
        <v>4200</v>
      </c>
      <c r="F24" s="29">
        <f t="shared" si="1"/>
        <v>3300</v>
      </c>
      <c r="G24" s="29">
        <f t="shared" si="1"/>
        <v>5400</v>
      </c>
      <c r="H24" s="29">
        <f t="shared" si="1"/>
        <v>0</v>
      </c>
      <c r="I24" s="29">
        <f t="shared" si="1"/>
        <v>8600</v>
      </c>
      <c r="J24" s="29">
        <f t="shared" si="1"/>
        <v>0</v>
      </c>
      <c r="K24" s="29">
        <f t="shared" si="1"/>
        <v>0</v>
      </c>
      <c r="L24" s="29">
        <f t="shared" si="1"/>
        <v>0</v>
      </c>
      <c r="M24" s="29">
        <f t="shared" si="1"/>
        <v>0</v>
      </c>
    </row>
    <row r="25" spans="1:13" ht="22" customHeight="1" thickTop="1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2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8" spans="1:13">
      <c r="A28" s="49" t="s">
        <v>16</v>
      </c>
    </row>
    <row r="29" spans="1:13">
      <c r="D29" s="49" t="s">
        <v>39</v>
      </c>
    </row>
    <row r="31" spans="1:13" ht="15" thickBo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mergeCells count="3">
    <mergeCell ref="E3:F3"/>
    <mergeCell ref="C10:M10"/>
    <mergeCell ref="D18:F18"/>
  </mergeCells>
  <printOptions gridLines="1"/>
  <pageMargins left="1.07" right="0.52" top="0.61" bottom="0.61" header="0.31496062992125984" footer="0.31496062992125984"/>
  <pageSetup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I21" sqref="I21"/>
    </sheetView>
  </sheetViews>
  <sheetFormatPr defaultRowHeight="14.5"/>
  <cols>
    <col min="1" max="1" width="31.453125" customWidth="1"/>
    <col min="2" max="2" width="2.1796875" customWidth="1"/>
    <col min="3" max="13" width="7.6328125" customWidth="1"/>
  </cols>
  <sheetData>
    <row r="1" spans="1:13" ht="18.5">
      <c r="A1" s="12" t="s">
        <v>35</v>
      </c>
      <c r="B1" s="12"/>
      <c r="C1" s="3"/>
      <c r="D1" s="3"/>
      <c r="E1" s="3"/>
      <c r="F1" s="4" t="s">
        <v>3</v>
      </c>
      <c r="G1" s="3"/>
      <c r="H1" s="3"/>
      <c r="I1" s="3"/>
      <c r="J1" s="3"/>
      <c r="K1" s="3"/>
      <c r="L1" s="3"/>
      <c r="M1" s="3"/>
    </row>
    <row r="2" spans="1:13" ht="9.5" customHeight="1">
      <c r="A2" s="47"/>
      <c r="B2" s="47"/>
      <c r="C2" s="21"/>
      <c r="D2" s="21"/>
      <c r="E2" s="21"/>
      <c r="F2" s="48"/>
      <c r="G2" s="21"/>
      <c r="H2" s="21"/>
      <c r="I2" s="21"/>
      <c r="J2" s="21"/>
      <c r="K2" s="21"/>
      <c r="L2" s="21"/>
      <c r="M2" s="21"/>
    </row>
    <row r="3" spans="1:13">
      <c r="A3" s="34" t="s">
        <v>0</v>
      </c>
      <c r="B3" s="34"/>
      <c r="C3" s="31"/>
      <c r="D3" s="31"/>
      <c r="E3" s="58" t="s">
        <v>1</v>
      </c>
      <c r="F3" s="58"/>
      <c r="G3" s="31"/>
      <c r="H3" s="31"/>
      <c r="I3" s="3"/>
      <c r="J3" s="3"/>
      <c r="K3" s="41" t="s">
        <v>2</v>
      </c>
      <c r="L3" s="32" t="s">
        <v>40</v>
      </c>
      <c r="M3" s="33"/>
    </row>
    <row r="4" spans="1:13" ht="4.5" customHeight="1">
      <c r="A4" s="13"/>
      <c r="B4" s="13"/>
      <c r="C4" s="8"/>
      <c r="D4" s="8"/>
      <c r="E4" s="41"/>
      <c r="F4" s="41"/>
      <c r="G4" s="8"/>
      <c r="H4" s="8"/>
      <c r="I4" s="3"/>
      <c r="J4" s="3"/>
      <c r="K4" s="41"/>
      <c r="L4" s="14"/>
      <c r="M4" s="14"/>
    </row>
    <row r="5" spans="1:13" ht="7" customHeight="1">
      <c r="A5" s="10"/>
      <c r="B5" s="10"/>
      <c r="C5" s="7"/>
      <c r="D5" s="7"/>
      <c r="E5" s="42"/>
      <c r="F5" s="42"/>
      <c r="G5" s="7"/>
      <c r="H5" s="7"/>
      <c r="K5" s="42"/>
      <c r="L5" s="11"/>
      <c r="M5" s="11"/>
    </row>
    <row r="6" spans="1:13" ht="5" customHeight="1"/>
    <row r="7" spans="1:13">
      <c r="A7" s="46" t="s">
        <v>30</v>
      </c>
      <c r="B7" s="1"/>
      <c r="C7" s="26">
        <v>2012</v>
      </c>
      <c r="D7" s="26">
        <f>C7+1</f>
        <v>2013</v>
      </c>
      <c r="E7" s="26">
        <f t="shared" ref="E7:M7" si="0">D7+1</f>
        <v>2014</v>
      </c>
      <c r="F7" s="26">
        <f t="shared" si="0"/>
        <v>2015</v>
      </c>
      <c r="G7" s="26">
        <f t="shared" si="0"/>
        <v>2016</v>
      </c>
      <c r="H7" s="26">
        <f t="shared" si="0"/>
        <v>2017</v>
      </c>
      <c r="I7" s="26">
        <f t="shared" si="0"/>
        <v>2018</v>
      </c>
      <c r="J7" s="26">
        <f t="shared" si="0"/>
        <v>2019</v>
      </c>
      <c r="K7" s="26">
        <f t="shared" si="0"/>
        <v>2020</v>
      </c>
      <c r="L7" s="26">
        <f t="shared" si="0"/>
        <v>2021</v>
      </c>
      <c r="M7" s="26">
        <f t="shared" si="0"/>
        <v>2022</v>
      </c>
    </row>
    <row r="8" spans="1:13" ht="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5.5" customHeight="1"/>
    <row r="10" spans="1:13" ht="14.5" customHeight="1">
      <c r="A10" s="27" t="s">
        <v>15</v>
      </c>
      <c r="B10" s="35"/>
      <c r="C10" s="59" t="s">
        <v>17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3" ht="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7.5" customHeight="1"/>
    <row r="13" spans="1:13" ht="25" customHeight="1">
      <c r="A13" s="43" t="s">
        <v>24</v>
      </c>
      <c r="C13" s="3"/>
      <c r="D13" s="3"/>
      <c r="E13" s="3"/>
      <c r="F13" s="3"/>
      <c r="G13" s="3"/>
      <c r="J13" s="40" t="s">
        <v>23</v>
      </c>
    </row>
    <row r="14" spans="1:13" ht="22" customHeight="1">
      <c r="C14" s="45"/>
      <c r="D14" s="45"/>
      <c r="E14" s="45"/>
      <c r="F14" s="45"/>
      <c r="G14" s="45"/>
      <c r="H14" s="28"/>
      <c r="I14" s="28"/>
      <c r="J14" s="28"/>
      <c r="K14" s="28"/>
      <c r="L14" s="28"/>
      <c r="M14" s="28"/>
    </row>
    <row r="15" spans="1:13" ht="22" customHeight="1">
      <c r="C15" s="45"/>
      <c r="D15" s="45"/>
      <c r="E15" s="45"/>
      <c r="F15" s="45"/>
      <c r="G15" s="45"/>
      <c r="H15" s="28"/>
      <c r="I15" s="28"/>
      <c r="J15" s="28"/>
      <c r="K15" s="28"/>
      <c r="L15" s="28"/>
      <c r="M15" s="28"/>
    </row>
    <row r="16" spans="1:13" ht="22" customHeight="1">
      <c r="C16" s="45"/>
      <c r="D16" s="45"/>
      <c r="E16" s="45"/>
      <c r="F16" s="45"/>
      <c r="G16" s="45"/>
      <c r="I16" s="28"/>
      <c r="J16" s="28"/>
      <c r="K16" s="28"/>
      <c r="L16" s="28"/>
      <c r="M16" s="28"/>
    </row>
    <row r="17" spans="1:13" ht="22" customHeight="1">
      <c r="C17" s="45"/>
      <c r="D17" s="45"/>
      <c r="E17" s="45"/>
      <c r="F17" s="45"/>
      <c r="G17" s="45"/>
      <c r="H17" s="28"/>
      <c r="I17" s="28"/>
      <c r="J17" s="28"/>
      <c r="K17" s="28"/>
      <c r="L17" s="28"/>
      <c r="M17" s="28"/>
    </row>
    <row r="18" spans="1:13" ht="22" customHeight="1">
      <c r="A18" s="44" t="s">
        <v>38</v>
      </c>
      <c r="C18" s="28"/>
      <c r="D18" s="60" t="s">
        <v>29</v>
      </c>
      <c r="E18" s="60"/>
      <c r="F18" s="60"/>
      <c r="G18" s="28"/>
      <c r="H18" s="28"/>
      <c r="I18" s="28"/>
      <c r="J18" s="28"/>
      <c r="K18" s="28"/>
      <c r="L18" s="28"/>
      <c r="M18" s="28"/>
    </row>
    <row r="19" spans="1:13" ht="22" customHeight="1"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22" customHeight="1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22" customHeight="1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22" customHeight="1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22" customHeight="1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22" customHeight="1" thickBot="1">
      <c r="A24" s="19" t="s">
        <v>4</v>
      </c>
      <c r="C24" s="29">
        <f>SUM(C14:C23)</f>
        <v>0</v>
      </c>
      <c r="D24" s="29">
        <f t="shared" ref="D24:M24" si="1">SUM(D14:D23)</f>
        <v>0</v>
      </c>
      <c r="E24" s="29">
        <f t="shared" si="1"/>
        <v>0</v>
      </c>
      <c r="F24" s="29">
        <f t="shared" si="1"/>
        <v>0</v>
      </c>
      <c r="G24" s="29">
        <f t="shared" si="1"/>
        <v>0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29">
        <f t="shared" si="1"/>
        <v>0</v>
      </c>
      <c r="L24" s="29">
        <f t="shared" si="1"/>
        <v>0</v>
      </c>
      <c r="M24" s="29">
        <f t="shared" si="1"/>
        <v>0</v>
      </c>
    </row>
    <row r="25" spans="1:13" ht="22" customHeight="1" thickTop="1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2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8" spans="1:13">
      <c r="A28" s="49" t="s">
        <v>16</v>
      </c>
    </row>
    <row r="29" spans="1:13">
      <c r="D29" s="49" t="s">
        <v>39</v>
      </c>
    </row>
    <row r="31" spans="1:13" ht="15" thickBo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mergeCells count="3">
    <mergeCell ref="E3:F3"/>
    <mergeCell ref="C10:M10"/>
    <mergeCell ref="D18:F18"/>
  </mergeCells>
  <printOptions gridLines="1"/>
  <pageMargins left="1.07" right="0.52" top="0.61" bottom="0.61" header="0.31496062992125984" footer="0.31496062992125984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I10" sqref="I10"/>
    </sheetView>
  </sheetViews>
  <sheetFormatPr defaultRowHeight="14.5"/>
  <cols>
    <col min="1" max="1" width="24.90625" customWidth="1"/>
  </cols>
  <sheetData>
    <row r="1" spans="1:12" ht="18.5">
      <c r="A1" s="12" t="s">
        <v>36</v>
      </c>
      <c r="B1" s="3"/>
      <c r="C1" s="3"/>
      <c r="D1" s="3"/>
      <c r="E1" s="3" t="s">
        <v>3</v>
      </c>
      <c r="F1" s="3"/>
      <c r="G1" s="3"/>
      <c r="H1" s="3"/>
      <c r="I1" s="3"/>
      <c r="J1" s="3"/>
      <c r="K1" s="3"/>
      <c r="L1" s="3"/>
    </row>
    <row r="2" spans="1:12" ht="8" customHeight="1">
      <c r="A2" s="4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34" t="s">
        <v>0</v>
      </c>
      <c r="B3" s="31"/>
      <c r="C3" s="31"/>
      <c r="D3" s="58" t="s">
        <v>1</v>
      </c>
      <c r="E3" s="58"/>
      <c r="F3" s="31"/>
      <c r="G3" s="31"/>
      <c r="H3" s="31"/>
      <c r="I3" s="3"/>
      <c r="J3" s="17" t="s">
        <v>2</v>
      </c>
      <c r="K3" s="33" t="s">
        <v>40</v>
      </c>
      <c r="L3" s="33"/>
    </row>
    <row r="4" spans="1:12" ht="4.5" customHeight="1">
      <c r="A4" s="13"/>
      <c r="B4" s="8"/>
      <c r="C4" s="8"/>
      <c r="D4" s="17"/>
      <c r="E4" s="17"/>
      <c r="F4" s="8"/>
      <c r="G4" s="8"/>
      <c r="H4" s="3"/>
      <c r="I4" s="3"/>
      <c r="J4" s="17"/>
      <c r="K4" s="14"/>
      <c r="L4" s="14"/>
    </row>
    <row r="5" spans="1:12" ht="7" customHeight="1">
      <c r="A5" s="10"/>
      <c r="B5" s="7"/>
      <c r="C5" s="7"/>
      <c r="D5" s="16"/>
      <c r="E5" s="16"/>
      <c r="F5" s="7"/>
      <c r="G5" s="7"/>
      <c r="J5" s="16"/>
      <c r="K5" s="11"/>
      <c r="L5" s="11"/>
    </row>
    <row r="6" spans="1:12" ht="5" customHeight="1"/>
    <row r="7" spans="1:12">
      <c r="A7" s="1"/>
      <c r="B7" s="1">
        <v>2012</v>
      </c>
      <c r="C7" s="1">
        <f>B7+1</f>
        <v>2013</v>
      </c>
      <c r="D7" s="1">
        <f t="shared" ref="D7:L7" si="0">C7+1</f>
        <v>2014</v>
      </c>
      <c r="E7" s="1">
        <f t="shared" si="0"/>
        <v>2015</v>
      </c>
      <c r="F7" s="1">
        <f t="shared" si="0"/>
        <v>2016</v>
      </c>
      <c r="G7" s="1">
        <f t="shared" si="0"/>
        <v>2017</v>
      </c>
      <c r="H7" s="1">
        <f t="shared" si="0"/>
        <v>2018</v>
      </c>
      <c r="I7" s="1">
        <f t="shared" si="0"/>
        <v>2019</v>
      </c>
      <c r="J7" s="1">
        <f t="shared" si="0"/>
        <v>2020</v>
      </c>
      <c r="K7" s="1">
        <f t="shared" si="0"/>
        <v>2021</v>
      </c>
      <c r="L7" s="1">
        <f t="shared" si="0"/>
        <v>2022</v>
      </c>
    </row>
    <row r="8" spans="1:12" ht="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5.5" customHeight="1"/>
    <row r="10" spans="1:12" ht="14.5" customHeight="1">
      <c r="A10" s="25" t="s">
        <v>19</v>
      </c>
      <c r="I10" s="40" t="s">
        <v>23</v>
      </c>
    </row>
    <row r="11" spans="1:12" ht="14.5" customHeight="1"/>
    <row r="12" spans="1:12">
      <c r="A12" s="24" t="s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4" t="s">
        <v>6</v>
      </c>
      <c r="B13" s="3"/>
      <c r="C13" s="3"/>
      <c r="D13" s="3"/>
      <c r="E13" s="3"/>
      <c r="F13" s="3"/>
      <c r="G13" s="3"/>
      <c r="H13" s="36">
        <v>2300</v>
      </c>
      <c r="I13" s="3"/>
      <c r="J13" s="3"/>
      <c r="K13" s="3"/>
      <c r="L13" s="3"/>
    </row>
    <row r="14" spans="1:12">
      <c r="A14" s="4" t="s">
        <v>8</v>
      </c>
      <c r="B14" s="3"/>
      <c r="C14" s="3"/>
      <c r="D14" s="39"/>
      <c r="E14" s="3"/>
      <c r="F14" s="3"/>
      <c r="G14" s="3"/>
      <c r="H14" s="36">
        <v>1200</v>
      </c>
      <c r="I14" s="3"/>
      <c r="J14" s="3"/>
      <c r="K14" s="3"/>
      <c r="L14" s="3"/>
    </row>
    <row r="15" spans="1:12">
      <c r="A15" s="6" t="s">
        <v>7</v>
      </c>
      <c r="B15" s="3"/>
      <c r="C15" s="3"/>
      <c r="D15" s="3"/>
      <c r="E15" s="3"/>
      <c r="F15" s="3"/>
      <c r="G15" s="3"/>
      <c r="H15" s="36">
        <v>0</v>
      </c>
      <c r="I15" s="3"/>
      <c r="J15" s="3"/>
      <c r="K15" s="3"/>
      <c r="L15" s="3"/>
    </row>
    <row r="16" spans="1:12">
      <c r="A16" s="6" t="s">
        <v>9</v>
      </c>
      <c r="B16" s="3"/>
      <c r="C16" s="3"/>
      <c r="D16" s="3"/>
      <c r="E16" s="3"/>
      <c r="F16" s="3"/>
      <c r="G16" s="3"/>
      <c r="H16" s="36">
        <v>0</v>
      </c>
      <c r="I16" s="3"/>
      <c r="J16" s="3"/>
      <c r="K16" s="3"/>
      <c r="L16" s="3"/>
    </row>
    <row r="17" spans="1:12">
      <c r="A17" s="6" t="s">
        <v>10</v>
      </c>
      <c r="B17" s="3"/>
      <c r="C17" s="3"/>
      <c r="D17" s="3"/>
      <c r="E17" s="3"/>
      <c r="F17" s="3"/>
      <c r="G17" s="3"/>
      <c r="H17" s="36"/>
      <c r="I17" s="3"/>
      <c r="J17" s="3"/>
      <c r="K17" s="3"/>
      <c r="L17" s="3"/>
    </row>
    <row r="18" spans="1:12" ht="15" thickBot="1">
      <c r="A18" s="3"/>
      <c r="B18" s="5"/>
      <c r="C18" s="5"/>
      <c r="D18" s="5"/>
      <c r="E18" s="5"/>
      <c r="F18" s="5"/>
      <c r="G18" s="5"/>
      <c r="H18" s="37">
        <f>SUM(H13:H17)</f>
        <v>3500</v>
      </c>
      <c r="I18" s="5"/>
      <c r="J18" s="5"/>
      <c r="K18" s="5"/>
      <c r="L18" s="5"/>
    </row>
    <row r="19" spans="1:12" ht="7.5" customHeight="1"/>
    <row r="20" spans="1:12">
      <c r="A20" s="24" t="s">
        <v>11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4" t="s">
        <v>22</v>
      </c>
      <c r="B21" s="3"/>
      <c r="C21" s="3"/>
      <c r="D21" s="3"/>
      <c r="E21" s="3"/>
      <c r="F21" s="3"/>
      <c r="G21" s="3"/>
      <c r="H21" s="36">
        <v>2200</v>
      </c>
      <c r="I21" s="3"/>
      <c r="J21" s="3"/>
      <c r="K21" s="3"/>
      <c r="L21" s="3"/>
    </row>
    <row r="22" spans="1:12">
      <c r="A22" s="4" t="s">
        <v>20</v>
      </c>
      <c r="B22" s="3"/>
      <c r="C22" s="3"/>
      <c r="D22" s="3"/>
      <c r="E22" s="3"/>
      <c r="F22" s="3"/>
      <c r="G22" s="3"/>
      <c r="H22" s="36">
        <v>790</v>
      </c>
      <c r="I22" s="3"/>
      <c r="J22" s="3"/>
      <c r="K22" s="3"/>
      <c r="L22" s="3"/>
    </row>
    <row r="23" spans="1:12">
      <c r="A23" s="4" t="s">
        <v>21</v>
      </c>
      <c r="B23" s="3"/>
      <c r="C23" s="3"/>
      <c r="D23" s="3"/>
      <c r="E23" s="3"/>
      <c r="F23" s="3"/>
      <c r="G23" s="3"/>
      <c r="H23" s="36">
        <v>2500</v>
      </c>
      <c r="I23" s="3"/>
      <c r="J23" s="3"/>
      <c r="K23" s="3"/>
      <c r="L23" s="3"/>
    </row>
    <row r="24" spans="1:12" ht="15" thickBot="1">
      <c r="A24" s="4"/>
      <c r="B24" s="5"/>
      <c r="C24" s="5"/>
      <c r="D24" s="5"/>
      <c r="E24" s="5"/>
      <c r="F24" s="5"/>
      <c r="G24" s="5"/>
      <c r="H24" s="37">
        <f>SUM(H21:H23)</f>
        <v>5490</v>
      </c>
      <c r="I24" s="5"/>
      <c r="J24" s="5"/>
      <c r="K24" s="5"/>
      <c r="L24" s="5"/>
    </row>
    <row r="25" spans="1:12" ht="7" customHeight="1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5" thickBot="1">
      <c r="A26" s="24" t="s">
        <v>18</v>
      </c>
      <c r="B26" s="15"/>
      <c r="C26" s="15"/>
      <c r="D26" s="15"/>
      <c r="E26" s="15"/>
      <c r="F26" s="15"/>
      <c r="G26" s="15"/>
      <c r="H26" s="38">
        <f>H18-H24</f>
        <v>-1990</v>
      </c>
      <c r="I26" s="15"/>
      <c r="J26" s="15"/>
      <c r="K26" s="15"/>
      <c r="L26" s="15"/>
    </row>
    <row r="27" spans="1:12" ht="15" thickTop="1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5.5">
      <c r="A28" s="25" t="s">
        <v>31</v>
      </c>
      <c r="B28" s="23"/>
      <c r="C28" s="23"/>
      <c r="D28" s="61" t="s">
        <v>34</v>
      </c>
      <c r="E28" s="61"/>
      <c r="F28" s="52">
        <v>0.04</v>
      </c>
      <c r="G28" s="23"/>
      <c r="H28" s="23"/>
      <c r="I28" s="23"/>
      <c r="J28" s="23"/>
      <c r="K28" s="23"/>
      <c r="L28" s="23"/>
    </row>
    <row r="29" spans="1:12" ht="9" customHeight="1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4" t="s">
        <v>12</v>
      </c>
      <c r="B30" s="8"/>
      <c r="C30" s="8"/>
      <c r="D30" s="8"/>
      <c r="E30" s="8"/>
      <c r="F30" s="8"/>
      <c r="G30" s="8"/>
      <c r="H30" s="36">
        <v>15890</v>
      </c>
      <c r="I30" s="8"/>
      <c r="J30" s="8"/>
      <c r="K30" s="8"/>
      <c r="L30" s="8"/>
    </row>
    <row r="31" spans="1:12">
      <c r="A31" s="4" t="s">
        <v>18</v>
      </c>
      <c r="B31" s="8"/>
      <c r="C31" s="8"/>
      <c r="D31" s="8"/>
      <c r="E31" s="8"/>
      <c r="F31" s="8"/>
      <c r="G31" s="8"/>
      <c r="H31" s="36">
        <f>H26</f>
        <v>-1990</v>
      </c>
      <c r="I31" s="8"/>
      <c r="J31" s="8"/>
      <c r="K31" s="8"/>
      <c r="L31" s="8"/>
    </row>
    <row r="32" spans="1:12" ht="14.5" customHeight="1">
      <c r="A32" s="4" t="s">
        <v>32</v>
      </c>
      <c r="B32" s="3"/>
      <c r="C32" s="3"/>
      <c r="D32" s="3"/>
      <c r="E32" s="3"/>
      <c r="F32" s="3"/>
      <c r="G32" s="3"/>
      <c r="H32" s="36">
        <v>800</v>
      </c>
      <c r="I32" s="3"/>
      <c r="J32" s="3"/>
      <c r="K32" s="3"/>
      <c r="L32" s="3"/>
    </row>
    <row r="33" spans="1:12" ht="14.5" customHeight="1">
      <c r="A33" s="4" t="s">
        <v>13</v>
      </c>
      <c r="B33" s="9"/>
      <c r="C33" s="9"/>
      <c r="D33" s="9"/>
      <c r="E33" s="9"/>
      <c r="F33" s="9"/>
      <c r="G33" s="9"/>
      <c r="H33" s="36">
        <v>650</v>
      </c>
      <c r="I33" s="9"/>
      <c r="J33" s="9"/>
      <c r="K33" s="9"/>
      <c r="L33" s="9"/>
    </row>
    <row r="34" spans="1:12" ht="15" customHeight="1" thickBot="1">
      <c r="A34" s="4" t="s">
        <v>14</v>
      </c>
      <c r="B34" s="15"/>
      <c r="C34" s="15"/>
      <c r="D34" s="15"/>
      <c r="E34" s="15"/>
      <c r="F34" s="15"/>
      <c r="G34" s="15"/>
      <c r="H34" s="38">
        <f>H30+H31-H32+H33</f>
        <v>13750</v>
      </c>
      <c r="I34" s="15"/>
      <c r="J34" s="15"/>
      <c r="K34" s="15"/>
      <c r="L34" s="15"/>
    </row>
    <row r="35" spans="1:12" ht="15" thickTop="1"/>
    <row r="37" spans="1:12" ht="15" thickBo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</sheetData>
  <mergeCells count="2">
    <mergeCell ref="D3:E3"/>
    <mergeCell ref="D28:E28"/>
  </mergeCells>
  <pageMargins left="0.70866141732283472" right="0.70866141732283472" top="0.61" bottom="0.61" header="0.31496062992125984" footer="0.31496062992125984"/>
  <pageSetup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N11" sqref="N11"/>
    </sheetView>
  </sheetViews>
  <sheetFormatPr defaultRowHeight="14.5"/>
  <cols>
    <col min="1" max="1" width="24.90625" customWidth="1"/>
  </cols>
  <sheetData>
    <row r="1" spans="1:12" ht="18.5">
      <c r="A1" s="12" t="s">
        <v>37</v>
      </c>
      <c r="B1" s="3"/>
      <c r="C1" s="3"/>
      <c r="D1" s="3"/>
      <c r="E1" s="58" t="s">
        <v>42</v>
      </c>
      <c r="F1" s="58"/>
      <c r="G1" s="57" t="s">
        <v>44</v>
      </c>
      <c r="H1" s="33"/>
      <c r="I1" s="3"/>
      <c r="J1" s="3"/>
      <c r="K1" s="3"/>
      <c r="L1" s="3"/>
    </row>
    <row r="2" spans="1:12" ht="8" customHeight="1">
      <c r="A2" s="4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34" t="s">
        <v>0</v>
      </c>
      <c r="B3" s="31"/>
      <c r="C3" s="31"/>
      <c r="D3" s="58" t="s">
        <v>1</v>
      </c>
      <c r="E3" s="58"/>
      <c r="F3" s="57"/>
      <c r="G3" s="57"/>
      <c r="H3" s="57"/>
      <c r="I3" s="3"/>
      <c r="J3" s="41" t="s">
        <v>2</v>
      </c>
      <c r="K3" s="57" t="s">
        <v>40</v>
      </c>
      <c r="L3" s="33"/>
    </row>
    <row r="4" spans="1:12" ht="4.5" customHeight="1">
      <c r="A4" s="13"/>
      <c r="B4" s="8"/>
      <c r="C4" s="8"/>
      <c r="D4" s="41"/>
      <c r="E4" s="41"/>
      <c r="F4" s="8"/>
      <c r="G4" s="8"/>
      <c r="H4" s="3"/>
      <c r="I4" s="3"/>
      <c r="J4" s="41"/>
      <c r="K4" s="14"/>
      <c r="L4" s="14"/>
    </row>
    <row r="5" spans="1:12" ht="7" customHeight="1">
      <c r="A5" s="10"/>
      <c r="B5" s="7"/>
      <c r="C5" s="7"/>
      <c r="D5" s="42"/>
      <c r="E5" s="42"/>
      <c r="F5" s="7"/>
      <c r="G5" s="7"/>
      <c r="J5" s="42"/>
      <c r="K5" s="11"/>
      <c r="L5" s="11"/>
    </row>
    <row r="6" spans="1:12" ht="5" customHeight="1"/>
    <row r="7" spans="1:12">
      <c r="A7" s="1"/>
      <c r="B7" s="1">
        <v>2012</v>
      </c>
      <c r="C7" s="1">
        <f>B7+1</f>
        <v>2013</v>
      </c>
      <c r="D7" s="1">
        <f t="shared" ref="D7:L7" si="0">C7+1</f>
        <v>2014</v>
      </c>
      <c r="E7" s="1">
        <f t="shared" si="0"/>
        <v>2015</v>
      </c>
      <c r="F7" s="1">
        <f t="shared" si="0"/>
        <v>2016</v>
      </c>
      <c r="G7" s="1">
        <f t="shared" si="0"/>
        <v>2017</v>
      </c>
      <c r="H7" s="1">
        <f t="shared" si="0"/>
        <v>2018</v>
      </c>
      <c r="I7" s="1">
        <f t="shared" si="0"/>
        <v>2019</v>
      </c>
      <c r="J7" s="1">
        <f t="shared" si="0"/>
        <v>2020</v>
      </c>
      <c r="K7" s="1">
        <f t="shared" si="0"/>
        <v>2021</v>
      </c>
      <c r="L7" s="1">
        <f t="shared" si="0"/>
        <v>2022</v>
      </c>
    </row>
    <row r="8" spans="1:12" ht="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5.5" customHeight="1"/>
    <row r="10" spans="1:12" ht="14.5" customHeight="1">
      <c r="A10" s="25" t="s">
        <v>19</v>
      </c>
      <c r="I10" s="40" t="s">
        <v>23</v>
      </c>
    </row>
    <row r="11" spans="1:12" ht="14.5" customHeight="1"/>
    <row r="12" spans="1:12">
      <c r="A12" s="2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 t="s">
        <v>6</v>
      </c>
      <c r="B13" s="45">
        <v>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>
      <c r="A14" s="4" t="s">
        <v>8</v>
      </c>
      <c r="B14" s="45"/>
      <c r="C14" s="45"/>
      <c r="D14" s="45"/>
      <c r="E14" s="45">
        <v>1</v>
      </c>
      <c r="F14" s="45"/>
      <c r="G14" s="45"/>
      <c r="H14" s="45"/>
      <c r="I14" s="45"/>
      <c r="J14" s="45"/>
      <c r="K14" s="45"/>
      <c r="L14" s="45"/>
    </row>
    <row r="15" spans="1:12">
      <c r="A15" s="6" t="s">
        <v>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>
      <c r="A16" s="6" t="s">
        <v>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>
      <c r="A17" s="6" t="s">
        <v>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15" thickBot="1">
      <c r="A18" s="3"/>
      <c r="B18" s="50">
        <f>SUM(B13:B17)</f>
        <v>1</v>
      </c>
      <c r="C18" s="50">
        <f t="shared" ref="C18:L18" si="1">SUM(C13:C17)</f>
        <v>0</v>
      </c>
      <c r="D18" s="50">
        <f t="shared" si="1"/>
        <v>0</v>
      </c>
      <c r="E18" s="50">
        <f t="shared" si="1"/>
        <v>1</v>
      </c>
      <c r="F18" s="50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50">
        <f t="shared" si="1"/>
        <v>0</v>
      </c>
      <c r="K18" s="50">
        <f t="shared" si="1"/>
        <v>0</v>
      </c>
      <c r="L18" s="50">
        <f t="shared" si="1"/>
        <v>0</v>
      </c>
    </row>
    <row r="19" spans="1:12" ht="7.5" customHeight="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>
      <c r="A20" s="24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 t="s">
        <v>22</v>
      </c>
      <c r="B21" s="45">
        <v>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>
      <c r="A22" s="4" t="s">
        <v>20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4" t="s">
        <v>21</v>
      </c>
      <c r="B23" s="45"/>
      <c r="C23" s="45"/>
      <c r="D23" s="45"/>
      <c r="E23" s="45"/>
      <c r="F23" s="45"/>
      <c r="G23" s="45">
        <v>1</v>
      </c>
      <c r="H23" s="45"/>
      <c r="I23" s="45"/>
      <c r="J23" s="45"/>
      <c r="K23" s="45"/>
      <c r="L23" s="45"/>
    </row>
    <row r="24" spans="1:12" ht="15" thickBot="1">
      <c r="A24" s="4"/>
      <c r="B24" s="50">
        <f>SUM(B21:B23)</f>
        <v>2</v>
      </c>
      <c r="C24" s="50">
        <f t="shared" ref="C24:L24" si="2">SUM(C21:C23)</f>
        <v>0</v>
      </c>
      <c r="D24" s="50">
        <f t="shared" si="2"/>
        <v>0</v>
      </c>
      <c r="E24" s="50">
        <f t="shared" si="2"/>
        <v>0</v>
      </c>
      <c r="F24" s="50">
        <f t="shared" si="2"/>
        <v>0</v>
      </c>
      <c r="G24" s="50">
        <f t="shared" si="2"/>
        <v>1</v>
      </c>
      <c r="H24" s="50">
        <f t="shared" si="2"/>
        <v>0</v>
      </c>
      <c r="I24" s="50">
        <f t="shared" si="2"/>
        <v>0</v>
      </c>
      <c r="J24" s="50">
        <f t="shared" si="2"/>
        <v>0</v>
      </c>
      <c r="K24" s="50">
        <f t="shared" si="2"/>
        <v>0</v>
      </c>
      <c r="L24" s="50">
        <f t="shared" si="2"/>
        <v>0</v>
      </c>
    </row>
    <row r="25" spans="1:12" ht="7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5" thickBot="1">
      <c r="A26" s="24" t="s">
        <v>18</v>
      </c>
      <c r="B26" s="51">
        <f>B18-B24</f>
        <v>-1</v>
      </c>
      <c r="C26" s="51">
        <f t="shared" ref="C26:L26" si="3">C18-C24</f>
        <v>0</v>
      </c>
      <c r="D26" s="51">
        <f t="shared" si="3"/>
        <v>0</v>
      </c>
      <c r="E26" s="51">
        <f t="shared" si="3"/>
        <v>1</v>
      </c>
      <c r="F26" s="51">
        <f t="shared" si="3"/>
        <v>0</v>
      </c>
      <c r="G26" s="51">
        <f t="shared" si="3"/>
        <v>-1</v>
      </c>
      <c r="H26" s="51">
        <f t="shared" si="3"/>
        <v>0</v>
      </c>
      <c r="I26" s="51">
        <f t="shared" si="3"/>
        <v>0</v>
      </c>
      <c r="J26" s="51">
        <f t="shared" si="3"/>
        <v>0</v>
      </c>
      <c r="K26" s="51">
        <f t="shared" si="3"/>
        <v>0</v>
      </c>
      <c r="L26" s="51">
        <f t="shared" si="3"/>
        <v>0</v>
      </c>
    </row>
    <row r="27" spans="1:12" ht="15" thickTop="1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5.5">
      <c r="A28" s="25" t="s">
        <v>31</v>
      </c>
      <c r="B28" s="23"/>
      <c r="C28" s="23"/>
      <c r="D28" s="61" t="s">
        <v>34</v>
      </c>
      <c r="E28" s="61"/>
      <c r="F28" s="52">
        <v>0.04</v>
      </c>
      <c r="G28" s="23"/>
      <c r="H28" s="23"/>
      <c r="I28" s="23"/>
      <c r="J28" s="23"/>
      <c r="K28" s="23"/>
      <c r="L28" s="23"/>
    </row>
    <row r="29" spans="1:12" ht="9" customHeight="1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4" t="s">
        <v>12</v>
      </c>
      <c r="B30" s="53">
        <v>1</v>
      </c>
      <c r="C30" s="53">
        <f>B35</f>
        <v>1.04</v>
      </c>
      <c r="D30" s="53">
        <f t="shared" ref="D30:L30" si="4">C35</f>
        <v>1</v>
      </c>
      <c r="E30" s="53">
        <f t="shared" si="4"/>
        <v>1.04</v>
      </c>
      <c r="F30" s="53">
        <f t="shared" si="4"/>
        <v>3.1215999999999999</v>
      </c>
      <c r="G30" s="53">
        <f t="shared" si="4"/>
        <v>3.246464</v>
      </c>
      <c r="H30" s="53">
        <f t="shared" si="4"/>
        <v>2.3563225600000002</v>
      </c>
      <c r="I30" s="53">
        <f t="shared" si="4"/>
        <v>2.4505754624000002</v>
      </c>
      <c r="J30" s="53">
        <f t="shared" si="4"/>
        <v>2.5485984808960001</v>
      </c>
      <c r="K30" s="53">
        <f t="shared" si="4"/>
        <v>2.6505424201318402</v>
      </c>
      <c r="L30" s="53">
        <f t="shared" si="4"/>
        <v>2.7565641169371138</v>
      </c>
    </row>
    <row r="31" spans="1:12">
      <c r="A31" s="4" t="s">
        <v>18</v>
      </c>
      <c r="B31" s="53">
        <f>B26</f>
        <v>-1</v>
      </c>
      <c r="C31" s="53">
        <f t="shared" ref="C31:L31" si="5">C26</f>
        <v>0</v>
      </c>
      <c r="D31" s="53">
        <f t="shared" si="5"/>
        <v>0</v>
      </c>
      <c r="E31" s="53">
        <f t="shared" si="5"/>
        <v>1</v>
      </c>
      <c r="F31" s="53">
        <f t="shared" si="5"/>
        <v>0</v>
      </c>
      <c r="G31" s="53">
        <f t="shared" si="5"/>
        <v>-1</v>
      </c>
      <c r="H31" s="53">
        <f t="shared" si="5"/>
        <v>0</v>
      </c>
      <c r="I31" s="53">
        <f t="shared" si="5"/>
        <v>0</v>
      </c>
      <c r="J31" s="53">
        <f t="shared" si="5"/>
        <v>0</v>
      </c>
      <c r="K31" s="53">
        <f t="shared" si="5"/>
        <v>0</v>
      </c>
      <c r="L31" s="53">
        <f t="shared" si="5"/>
        <v>0</v>
      </c>
    </row>
    <row r="32" spans="1:12" ht="14.5" customHeight="1">
      <c r="A32" s="4" t="s">
        <v>32</v>
      </c>
      <c r="B32" s="54">
        <v>1</v>
      </c>
      <c r="C32" s="54"/>
      <c r="D32" s="54"/>
      <c r="E32" s="54">
        <v>1</v>
      </c>
      <c r="F32" s="54"/>
      <c r="G32" s="54"/>
      <c r="H32" s="54"/>
      <c r="I32" s="54"/>
      <c r="J32" s="54"/>
      <c r="K32" s="54"/>
      <c r="L32" s="54"/>
    </row>
    <row r="33" spans="1:12" ht="14.5" customHeight="1">
      <c r="A33" s="4" t="s">
        <v>33</v>
      </c>
      <c r="B33" s="53">
        <f>SUM(B30:B32)</f>
        <v>1</v>
      </c>
      <c r="C33" s="53">
        <f t="shared" ref="C33:L33" si="6">SUM(C30:C32)</f>
        <v>1.04</v>
      </c>
      <c r="D33" s="53">
        <f t="shared" si="6"/>
        <v>1</v>
      </c>
      <c r="E33" s="53">
        <f t="shared" si="6"/>
        <v>3.04</v>
      </c>
      <c r="F33" s="53">
        <f t="shared" si="6"/>
        <v>3.1215999999999999</v>
      </c>
      <c r="G33" s="53">
        <f t="shared" si="6"/>
        <v>2.246464</v>
      </c>
      <c r="H33" s="53">
        <f t="shared" si="6"/>
        <v>2.3563225600000002</v>
      </c>
      <c r="I33" s="53">
        <f t="shared" si="6"/>
        <v>2.4505754624000002</v>
      </c>
      <c r="J33" s="53">
        <f t="shared" si="6"/>
        <v>2.5485984808960001</v>
      </c>
      <c r="K33" s="53">
        <f t="shared" si="6"/>
        <v>2.6505424201318402</v>
      </c>
      <c r="L33" s="53">
        <f t="shared" si="6"/>
        <v>2.7565641169371138</v>
      </c>
    </row>
    <row r="34" spans="1:12" ht="14.5" customHeight="1">
      <c r="A34" s="4" t="s">
        <v>13</v>
      </c>
      <c r="B34" s="53">
        <f>$F$28*(B30+B33)/2</f>
        <v>0.04</v>
      </c>
      <c r="C34" s="53">
        <f t="shared" ref="C34:L34" si="7">$F$28*(C30+C33)/2</f>
        <v>4.1600000000000005E-2</v>
      </c>
      <c r="D34" s="53">
        <f t="shared" si="7"/>
        <v>0.04</v>
      </c>
      <c r="E34" s="53">
        <f t="shared" si="7"/>
        <v>8.1600000000000006E-2</v>
      </c>
      <c r="F34" s="53">
        <f t="shared" si="7"/>
        <v>0.124864</v>
      </c>
      <c r="G34" s="53">
        <f t="shared" si="7"/>
        <v>0.10985856000000001</v>
      </c>
      <c r="H34" s="53">
        <f t="shared" si="7"/>
        <v>9.4252902400000005E-2</v>
      </c>
      <c r="I34" s="53">
        <f t="shared" si="7"/>
        <v>9.8023018496000008E-2</v>
      </c>
      <c r="J34" s="53">
        <f t="shared" si="7"/>
        <v>0.10194393923584</v>
      </c>
      <c r="K34" s="53">
        <f t="shared" si="7"/>
        <v>0.10602169680527361</v>
      </c>
      <c r="L34" s="53">
        <f t="shared" si="7"/>
        <v>0.11026256467748455</v>
      </c>
    </row>
    <row r="35" spans="1:12" ht="15" customHeight="1" thickBot="1">
      <c r="A35" s="4" t="s">
        <v>14</v>
      </c>
      <c r="B35" s="51">
        <f>B33+B34</f>
        <v>1.04</v>
      </c>
      <c r="C35" s="51">
        <v>1</v>
      </c>
      <c r="D35" s="51">
        <f t="shared" ref="D35:L35" si="8">D33+D34</f>
        <v>1.04</v>
      </c>
      <c r="E35" s="51">
        <f t="shared" si="8"/>
        <v>3.1215999999999999</v>
      </c>
      <c r="F35" s="51">
        <f t="shared" si="8"/>
        <v>3.246464</v>
      </c>
      <c r="G35" s="51">
        <f t="shared" si="8"/>
        <v>2.3563225600000002</v>
      </c>
      <c r="H35" s="51">
        <f t="shared" si="8"/>
        <v>2.4505754624000002</v>
      </c>
      <c r="I35" s="51">
        <f t="shared" si="8"/>
        <v>2.5485984808960001</v>
      </c>
      <c r="J35" s="51">
        <f t="shared" si="8"/>
        <v>2.6505424201318402</v>
      </c>
      <c r="K35" s="51">
        <f t="shared" si="8"/>
        <v>2.7565641169371138</v>
      </c>
      <c r="L35" s="51">
        <f t="shared" si="8"/>
        <v>2.8668266816145982</v>
      </c>
    </row>
    <row r="36" spans="1:12" ht="15" thickTop="1"/>
    <row r="38" spans="1:12" ht="15" thickBo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</sheetData>
  <mergeCells count="3">
    <mergeCell ref="D3:E3"/>
    <mergeCell ref="D28:E28"/>
    <mergeCell ref="E1:F1"/>
  </mergeCells>
  <pageMargins left="0.70866141732283472" right="0.70866141732283472" top="0.61" bottom="0.61" header="0.31496062992125984" footer="0.31496062992125984"/>
  <pageSetup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D1 Long-T Capital Plan - Notes</vt:lpstr>
      <vt:lpstr>D1 Long-T Capital Plan </vt:lpstr>
      <vt:lpstr>D2 Capital Reserve Notes</vt:lpstr>
      <vt:lpstr>D2 Capital Reserve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 Rogers</dc:creator>
  <cp:lastModifiedBy>VJ Rogers</cp:lastModifiedBy>
  <cp:lastPrinted>2012-11-17T18:39:08Z</cp:lastPrinted>
  <dcterms:created xsi:type="dcterms:W3CDTF">2012-10-03T02:04:54Z</dcterms:created>
  <dcterms:modified xsi:type="dcterms:W3CDTF">2013-02-25T22:18:40Z</dcterms:modified>
</cp:coreProperties>
</file>