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V2\OneDrive - City of Surrey (surreybc)\Appendices for Report\"/>
    </mc:Choice>
  </mc:AlternateContent>
  <xr:revisionPtr revIDLastSave="182" documentId="8_{039B59FA-ECF7-44FF-ACB5-D728C7DB12F6}" xr6:coauthVersionLast="45" xr6:coauthVersionMax="45" xr10:uidLastSave="{A49B1D4C-CC69-4125-B9B7-6AC699C98D5F}"/>
  <bookViews>
    <workbookView xWindow="-120" yWindow="-120" windowWidth="29040" windowHeight="15840" tabRatio="722" activeTab="3" xr2:uid="{00000000-000D-0000-FFFF-FFFF00000000}"/>
  </bookViews>
  <sheets>
    <sheet name="Instructions" sheetId="7" r:id="rId1"/>
    <sheet name="Child care area requirements" sheetId="5" r:id="rId2"/>
    <sheet name="Calculator" sheetId="1" r:id="rId3"/>
    <sheet name="Scen1-Existing Mun Facility" sheetId="2" r:id="rId4"/>
    <sheet name="Scen2-Vacant Site" sheetId="3" r:id="rId5"/>
    <sheet name="Scen3-Existing School" sheetId="4" r:id="rId6"/>
    <sheet name="Site4-Future school site" sheetId="6" r:id="rId7"/>
  </sheets>
  <definedNames>
    <definedName name="_xlnm.Print_Area" localSheetId="2">Calculator!$A$6:$D$37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2" l="1"/>
  <c r="A28" i="2" l="1"/>
  <c r="A27" i="2"/>
  <c r="A26" i="2"/>
  <c r="B28" i="2"/>
  <c r="B27" i="2"/>
  <c r="B26" i="2"/>
  <c r="O10" i="2"/>
  <c r="Q10" i="2"/>
  <c r="S10" i="2"/>
  <c r="O11" i="2"/>
  <c r="Q11" i="2"/>
  <c r="S11" i="2"/>
  <c r="O12" i="2"/>
  <c r="Q12" i="2"/>
  <c r="S12" i="2"/>
  <c r="O13" i="2"/>
  <c r="Q13" i="2"/>
  <c r="S13" i="2"/>
  <c r="O14" i="2"/>
  <c r="Q14" i="2"/>
  <c r="S14" i="2"/>
  <c r="S15" i="2"/>
  <c r="C28" i="2" s="1"/>
  <c r="A25" i="2"/>
  <c r="B25" i="2"/>
  <c r="M10" i="2"/>
  <c r="M11" i="2"/>
  <c r="M12" i="2"/>
  <c r="M13" i="2"/>
  <c r="M14" i="2"/>
  <c r="Q15" i="2" l="1"/>
  <c r="C27" i="2" s="1"/>
  <c r="O15" i="2"/>
  <c r="C26" i="2" s="1"/>
  <c r="M15" i="2"/>
  <c r="C25" i="2" s="1"/>
  <c r="B25" i="6"/>
  <c r="A25" i="6"/>
  <c r="B24" i="6"/>
  <c r="A24" i="6"/>
  <c r="B23" i="6"/>
  <c r="A23" i="6"/>
  <c r="B22" i="6"/>
  <c r="A22" i="6"/>
  <c r="I16" i="6"/>
  <c r="G16" i="6"/>
  <c r="E16" i="6"/>
  <c r="C16" i="6"/>
  <c r="I15" i="6"/>
  <c r="G15" i="6"/>
  <c r="E15" i="6"/>
  <c r="C15" i="6"/>
  <c r="I14" i="6"/>
  <c r="G14" i="6"/>
  <c r="E14" i="6"/>
  <c r="C14" i="6"/>
  <c r="I13" i="6"/>
  <c r="G13" i="6"/>
  <c r="E13" i="6"/>
  <c r="C13" i="6"/>
  <c r="I12" i="6"/>
  <c r="G12" i="6"/>
  <c r="E12" i="6"/>
  <c r="C12" i="6"/>
  <c r="I11" i="6"/>
  <c r="I17" i="6" s="1"/>
  <c r="C25" i="6" s="1"/>
  <c r="G11" i="6"/>
  <c r="G17" i="6" s="1"/>
  <c r="C24" i="6" s="1"/>
  <c r="E11" i="6"/>
  <c r="C11" i="6"/>
  <c r="C17" i="6" s="1"/>
  <c r="C22" i="6" s="1"/>
  <c r="I15" i="3"/>
  <c r="G15" i="3"/>
  <c r="E15" i="3"/>
  <c r="C15" i="3"/>
  <c r="E17" i="6" l="1"/>
  <c r="C23" i="6" s="1"/>
  <c r="B21" i="4"/>
  <c r="A21" i="4"/>
  <c r="B20" i="4"/>
  <c r="A20" i="4"/>
  <c r="B25" i="3"/>
  <c r="A25" i="3"/>
  <c r="B24" i="3"/>
  <c r="A24" i="3"/>
  <c r="B23" i="3"/>
  <c r="A23" i="3"/>
  <c r="B22" i="3"/>
  <c r="A22" i="3"/>
  <c r="B24" i="2"/>
  <c r="A24" i="2"/>
  <c r="B23" i="2"/>
  <c r="A23" i="2"/>
  <c r="B22" i="2"/>
  <c r="A22" i="2"/>
  <c r="B21" i="2"/>
  <c r="A21" i="2"/>
  <c r="B20" i="2"/>
  <c r="A20" i="2"/>
  <c r="E13" i="4"/>
  <c r="E12" i="4"/>
  <c r="E11" i="4"/>
  <c r="E10" i="4"/>
  <c r="H53" i="5"/>
  <c r="H29" i="5"/>
  <c r="H30" i="5" s="1"/>
  <c r="G29" i="5"/>
  <c r="G30" i="5" s="1"/>
  <c r="H16" i="5"/>
  <c r="G16" i="5"/>
  <c r="E14" i="4" l="1"/>
  <c r="C21" i="4" s="1"/>
  <c r="K14" i="2"/>
  <c r="K13" i="2"/>
  <c r="K12" i="2"/>
  <c r="K11" i="2"/>
  <c r="K10" i="2"/>
  <c r="I16" i="3"/>
  <c r="I14" i="3"/>
  <c r="I13" i="3"/>
  <c r="I12" i="3"/>
  <c r="I11" i="3"/>
  <c r="G16" i="3"/>
  <c r="G14" i="3"/>
  <c r="G13" i="3"/>
  <c r="G12" i="3"/>
  <c r="G11" i="3"/>
  <c r="E16" i="3"/>
  <c r="E14" i="3"/>
  <c r="E13" i="3"/>
  <c r="E12" i="3"/>
  <c r="E11" i="3"/>
  <c r="I14" i="2"/>
  <c r="I13" i="2"/>
  <c r="I12" i="2"/>
  <c r="I11" i="2"/>
  <c r="I10" i="2"/>
  <c r="G14" i="2"/>
  <c r="G13" i="2"/>
  <c r="G12" i="2"/>
  <c r="G11" i="2"/>
  <c r="G10" i="2"/>
  <c r="E14" i="2"/>
  <c r="E13" i="2"/>
  <c r="E12" i="2"/>
  <c r="E11" i="2"/>
  <c r="E10" i="2"/>
  <c r="C13" i="4"/>
  <c r="C12" i="4"/>
  <c r="C11" i="4"/>
  <c r="C10" i="4"/>
  <c r="C16" i="3"/>
  <c r="C14" i="3"/>
  <c r="C13" i="3"/>
  <c r="C12" i="3"/>
  <c r="C11" i="3"/>
  <c r="C11" i="2"/>
  <c r="C14" i="2"/>
  <c r="C12" i="2"/>
  <c r="C10" i="2"/>
  <c r="E17" i="3" l="1"/>
  <c r="C23" i="3" s="1"/>
  <c r="G17" i="3"/>
  <c r="C24" i="3" s="1"/>
  <c r="I17" i="3"/>
  <c r="C25" i="3" s="1"/>
  <c r="E15" i="2"/>
  <c r="C21" i="2" s="1"/>
  <c r="I15" i="2"/>
  <c r="C23" i="2" s="1"/>
  <c r="K15" i="2"/>
  <c r="C24" i="2" s="1"/>
  <c r="G15" i="2"/>
  <c r="C22" i="2" s="1"/>
  <c r="C14" i="4"/>
  <c r="C20" i="4" s="1"/>
  <c r="C17" i="3"/>
  <c r="C22" i="3" s="1"/>
  <c r="C15" i="2"/>
  <c r="C20" i="2" s="1"/>
  <c r="C33" i="1" l="1"/>
  <c r="C26" i="1"/>
  <c r="C18" i="1"/>
</calcChain>
</file>

<file path=xl/sharedStrings.xml><?xml version="1.0" encoding="utf-8"?>
<sst xmlns="http://schemas.openxmlformats.org/spreadsheetml/2006/main" count="308" uniqueCount="128">
  <si>
    <t>Is there suffient parking for the added use? Or capacity on the site to add required parking/drop-off?</t>
  </si>
  <si>
    <t>Is the neighbourhood growing?</t>
  </si>
  <si>
    <t>Is this an Elementary school?</t>
  </si>
  <si>
    <t>is there an existing reationship with the school admin and/or PAC?</t>
  </si>
  <si>
    <t>Yes</t>
  </si>
  <si>
    <t>No</t>
  </si>
  <si>
    <t>Does the current zoning of the site allow for this use? and added density? (In other words, no rezoning is required to add childcare to the site)</t>
  </si>
  <si>
    <r>
      <t xml:space="preserve">Is there a demand in this neighbourhood? (Do the neighbourhood demographics support a childcare at this location?) </t>
    </r>
    <r>
      <rPr>
        <u/>
        <sz val="12"/>
        <color theme="1"/>
        <rFont val="Calibri (Body)_x0000_"/>
      </rPr>
      <t>Or</t>
    </r>
    <r>
      <rPr>
        <sz val="12"/>
        <color theme="1"/>
        <rFont val="Calibri"/>
        <family val="2"/>
        <scheme val="minor"/>
      </rPr>
      <t>, is this a location of high employment? (e.g., serves local businesses)</t>
    </r>
  </si>
  <si>
    <t>Name or Address of Site being Evaluated:</t>
  </si>
  <si>
    <r>
      <rPr>
        <b/>
        <sz val="12"/>
        <color theme="1"/>
        <rFont val="Calibri"/>
        <family val="2"/>
        <scheme val="minor"/>
      </rPr>
      <t>No</t>
    </r>
    <r>
      <rPr>
        <sz val="12"/>
        <color theme="1"/>
        <rFont val="Calibri"/>
        <family val="2"/>
        <scheme val="minor"/>
      </rPr>
      <t xml:space="preserve"> existing building </t>
    </r>
    <r>
      <rPr>
        <u/>
        <sz val="12"/>
        <color theme="1"/>
        <rFont val="Calibri (Body)_x0000_"/>
      </rPr>
      <t>systems</t>
    </r>
    <r>
      <rPr>
        <sz val="12"/>
        <color theme="1"/>
        <rFont val="Calibri"/>
        <family val="2"/>
        <scheme val="minor"/>
      </rPr>
      <t xml:space="preserve"> will require upgrade to accommodate the added density and use? (Hvac, structural, code, etc..)</t>
    </r>
  </si>
  <si>
    <r>
      <t xml:space="preserve">Rezoning is </t>
    </r>
    <r>
      <rPr>
        <b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required to add childcare to the site.  i.e., the current zoning of the site allows for this use and added density.</t>
    </r>
  </si>
  <si>
    <t>The site is easily accessible by walking, transit (within 100 meters) or car.</t>
  </si>
  <si>
    <r>
      <rPr>
        <u/>
        <sz val="12"/>
        <color theme="1"/>
        <rFont val="Calibri (Body)_x0000_"/>
      </rPr>
      <t>Assign 1 point for every 'Yes' answer.  Zero points for 'No' answers</t>
    </r>
    <r>
      <rPr>
        <i/>
        <sz val="12"/>
        <color theme="1"/>
        <rFont val="Calibri"/>
        <family val="2"/>
        <scheme val="minor"/>
      </rPr>
      <t xml:space="preserve">     TOTAL</t>
    </r>
  </si>
  <si>
    <t>Is there capacity on the site to add the anticipated indoor and outdoor areas? (does current zoning permit additional developed area? And the use?)</t>
  </si>
  <si>
    <t>Scenaro 1) Existing Municipally-owned Community/Public Facility</t>
  </si>
  <si>
    <t>Scenario 2) Vacant land/site</t>
  </si>
  <si>
    <t>Scenario 3) Existing School</t>
  </si>
  <si>
    <t>Assign 3 points for every 'Yes' answer.  Zero points for 'No' answers     TOTAL</t>
  </si>
  <si>
    <r>
      <rPr>
        <u/>
        <sz val="12"/>
        <color theme="1"/>
        <rFont val="Calibri (Body)_x0000_"/>
      </rPr>
      <t>Assign 2 points for every 'Yes' answer. Zero points for 'No' answers.</t>
    </r>
    <r>
      <rPr>
        <sz val="12"/>
        <color theme="1"/>
        <rFont val="Calibri"/>
        <family val="2"/>
        <scheme val="minor"/>
      </rPr>
      <t xml:space="preserve">  </t>
    </r>
    <r>
      <rPr>
        <i/>
        <sz val="12"/>
        <color theme="1"/>
        <rFont val="Calibri"/>
        <family val="2"/>
        <scheme val="minor"/>
      </rPr>
      <t xml:space="preserve"> TOTAL</t>
    </r>
  </si>
  <si>
    <t>Gross Site Area Available for childcare  (m2)</t>
  </si>
  <si>
    <r>
      <t xml:space="preserve">All known </t>
    </r>
    <r>
      <rPr>
        <u/>
        <sz val="12"/>
        <color theme="1"/>
        <rFont val="Calibri (Body)_x0000_"/>
      </rPr>
      <t>previous uses</t>
    </r>
    <r>
      <rPr>
        <sz val="12"/>
        <color theme="1"/>
        <rFont val="Calibri"/>
        <family val="2"/>
        <scheme val="minor"/>
      </rPr>
      <t xml:space="preserve"> were NOT a cause for concern.   (e.g., no previous uses such as drycleaner, gas station, lumber mill, etc. Or a known cultural site of significance)</t>
    </r>
  </si>
  <si>
    <t>Gross Area Required for Childcare Program Proposed (see chart below).</t>
  </si>
  <si>
    <r>
      <rPr>
        <u/>
        <sz val="12"/>
        <color theme="1"/>
        <rFont val="Calibri (Body)_x0000_"/>
      </rPr>
      <t>NO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 (Body)_x0000_"/>
      </rPr>
      <t>adjacent land uses</t>
    </r>
    <r>
      <rPr>
        <sz val="12"/>
        <color theme="1"/>
        <rFont val="Calibri"/>
        <family val="2"/>
        <scheme val="minor"/>
      </rPr>
      <t xml:space="preserve"> are a cause for concern re: health and safety of children. (e.g., transit loop, waste transfer station, manufacturing or industrial use?) </t>
    </r>
  </si>
  <si>
    <t>2 points for this</t>
  </si>
  <si>
    <t>4 points for this</t>
  </si>
  <si>
    <t>5 points for this</t>
  </si>
  <si>
    <t>Criteria</t>
  </si>
  <si>
    <t>Choice</t>
  </si>
  <si>
    <t>Scoring</t>
  </si>
  <si>
    <t>Totals</t>
  </si>
  <si>
    <t>Does the current zoning of the site allow for this use? and added density? (In other words, no rezoning is required to add childcare to the site) (Yes/No)</t>
  </si>
  <si>
    <r>
      <t xml:space="preserve">Is there a demand in this neighbourhood? (Do the neighbourhood demographics support a childcare at this location?) </t>
    </r>
    <r>
      <rPr>
        <u/>
        <sz val="12"/>
        <color theme="1"/>
        <rFont val="Calibri (Body)_x0000_"/>
      </rPr>
      <t>Or</t>
    </r>
    <r>
      <rPr>
        <sz val="12"/>
        <color theme="1"/>
        <rFont val="Calibri"/>
        <family val="2"/>
        <scheme val="minor"/>
      </rPr>
      <t>, is this a location of high employment? (e.g., serves local businesses) (Yes/No)</t>
    </r>
  </si>
  <si>
    <t>Is there sufficient parking for the added use? Or capacity on the site to add required parking/drop-off? (Yes/No)</t>
  </si>
  <si>
    <t>Site 1</t>
  </si>
  <si>
    <t>Site #</t>
  </si>
  <si>
    <t>Site Name</t>
  </si>
  <si>
    <t>COMPARISON OF CHILDCARE AREA REQUIREMENTS AND GUIDELINE RECOMMENDATIONS</t>
  </si>
  <si>
    <t xml:space="preserve">  NB This summary table includes a standard 20% 'gross-up' allowance for circulation, HVAC, etc.., that is not included in regulations or guidelines</t>
  </si>
  <si>
    <t>CCFLB*</t>
  </si>
  <si>
    <t>Vancouver</t>
  </si>
  <si>
    <t>Richmond</t>
  </si>
  <si>
    <t>INDOOR (m2)</t>
  </si>
  <si>
    <t>INFANT PROGRAM--12 SPACES</t>
  </si>
  <si>
    <t>Main Activity Area (net)</t>
  </si>
  <si>
    <t>Support Spaces (net)</t>
  </si>
  <si>
    <t>55.7**</t>
  </si>
  <si>
    <t>Total Net</t>
  </si>
  <si>
    <t>GROSS-UP for Circulation, HVAC, etc. (20 %)</t>
  </si>
  <si>
    <t>TOTAL AREA REQ.</t>
  </si>
  <si>
    <t>TODDLER PROGRAM--12 SPACES</t>
  </si>
  <si>
    <t>THREE-TO-FIVE PROGRAM--25 SPACES</t>
  </si>
  <si>
    <t xml:space="preserve">Main Activity </t>
  </si>
  <si>
    <t>Support</t>
  </si>
  <si>
    <t>* CCFL regulations are silent on all areas except main activity areas</t>
  </si>
  <si>
    <t>** Richmond does not include area recommendations for laundry, janitorial, or adult washrooms in support area calculations</t>
  </si>
  <si>
    <t>OUTDOOR (m2)</t>
  </si>
  <si>
    <t>INFANT PROGRAM--12 spaces</t>
  </si>
  <si>
    <t>Covered</t>
  </si>
  <si>
    <t>Open</t>
  </si>
  <si>
    <t>Storage</t>
  </si>
  <si>
    <t>Total Outdoor m2</t>
  </si>
  <si>
    <t>TODDLER PROGRAM--12 spaces</t>
  </si>
  <si>
    <t>Three-to-Five Group--25 spaces</t>
  </si>
  <si>
    <t>Total Outdoor</t>
  </si>
  <si>
    <t>Site 2</t>
  </si>
  <si>
    <t>Site 3</t>
  </si>
  <si>
    <t>Site 4</t>
  </si>
  <si>
    <t>Site 5</t>
  </si>
  <si>
    <t>Site #1</t>
  </si>
  <si>
    <t>Total score</t>
  </si>
  <si>
    <t>Site #2</t>
  </si>
  <si>
    <t>Site #3</t>
  </si>
  <si>
    <t>Site #4</t>
  </si>
  <si>
    <t>Vacant A</t>
  </si>
  <si>
    <t>Vacant B</t>
  </si>
  <si>
    <t>Vacant C</t>
  </si>
  <si>
    <t>Vacant D</t>
  </si>
  <si>
    <t>School A</t>
  </si>
  <si>
    <t>School B</t>
  </si>
  <si>
    <r>
      <t xml:space="preserve">All known </t>
    </r>
    <r>
      <rPr>
        <u/>
        <sz val="12"/>
        <color theme="1"/>
        <rFont val="Calibri (Body)_x0000_"/>
      </rPr>
      <t>previous uses</t>
    </r>
    <r>
      <rPr>
        <sz val="12"/>
        <color theme="1"/>
        <rFont val="Calibri"/>
        <family val="2"/>
        <scheme val="minor"/>
      </rPr>
      <t xml:space="preserve"> were NOT a cause for concern.   (e.g., no previous uses such as drycleaner, gas station, lumber mill, etc. Or a known cultural site of significance) (Yes/No)</t>
    </r>
  </si>
  <si>
    <t>The site is easily accessible by walking, transit (within 100 meters) or car. (Yes/No)</t>
  </si>
  <si>
    <r>
      <rPr>
        <u/>
        <sz val="12"/>
        <color theme="1"/>
        <rFont val="Calibri (Body)_x0000_"/>
      </rPr>
      <t>NO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 (Body)_x0000_"/>
      </rPr>
      <t>adjacent land uses</t>
    </r>
    <r>
      <rPr>
        <sz val="12"/>
        <color theme="1"/>
        <rFont val="Calibri"/>
        <family val="2"/>
        <scheme val="minor"/>
      </rPr>
      <t xml:space="preserve"> are a cause for concern re: health and safety of children. (e.g., transit loop, waste transfer station, manufacturing or industrial use?)  (Yes/No)</t>
    </r>
  </si>
  <si>
    <t>Is the neighbourhood growing? (Yes/No)</t>
  </si>
  <si>
    <t>Is this an Elementary school? (Yes/No)</t>
  </si>
  <si>
    <t>Scenario 3) Existing School Summary</t>
  </si>
  <si>
    <t>Scenario 2) Vacant land/site Summary</t>
  </si>
  <si>
    <t>Scenario 1) Existing Municipally-owned Community/Public Facility Summary</t>
  </si>
  <si>
    <t>3 points for 'yes'</t>
  </si>
  <si>
    <r>
      <t xml:space="preserve">Does this site meet the criteria for indoor and outdoor play space requirements for facility providing a </t>
    </r>
    <r>
      <rPr>
        <b/>
        <i/>
        <sz val="12"/>
        <color theme="1"/>
        <rFont val="Calibri"/>
        <family val="2"/>
        <scheme val="minor"/>
      </rPr>
      <t>Continuum of Care</t>
    </r>
    <r>
      <rPr>
        <sz val="12"/>
        <color theme="1"/>
        <rFont val="Calibri"/>
        <family val="2"/>
        <scheme val="minor"/>
      </rPr>
      <t xml:space="preserve"> - None, CCFLB standards (most lenient), Richmond (middle), Vancouver (most strict). </t>
    </r>
  </si>
  <si>
    <t>Scenario 2) Vacant land/site or Privately-Owned building</t>
  </si>
  <si>
    <r>
      <t xml:space="preserve">Rezoning is </t>
    </r>
    <r>
      <rPr>
        <b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required to add childcare to the site.  i.e., the current zoning of the site allows for this use and added density sufficient to provide a </t>
    </r>
    <r>
      <rPr>
        <b/>
        <i/>
        <sz val="12"/>
        <color theme="1"/>
        <rFont val="Calibri"/>
        <family val="2"/>
        <scheme val="minor"/>
      </rPr>
      <t>Continuum of Care</t>
    </r>
    <r>
      <rPr>
        <sz val="12"/>
        <color theme="1"/>
        <rFont val="Calibri"/>
        <family val="2"/>
        <scheme val="minor"/>
      </rPr>
      <t>.</t>
    </r>
  </si>
  <si>
    <t>Is there capacity in the School or on the site to add dedicated storage facilities for the Childcare?  (Yes/No)</t>
  </si>
  <si>
    <t>Scenario 3) Existing School Potential to Add Out-of-School Care</t>
  </si>
  <si>
    <t>Does the site meet the indoor and outdoor area requirements of CCFLB for a Childcare Providing a Continuum of Care?  (See following page)</t>
  </si>
  <si>
    <t>Does the site meet the indoor and outdoor area recommendations of Richmond's Design Guidelines a Childcare Providing a Continuum of Care?</t>
  </si>
  <si>
    <t>Does the site meet the indoor and outdoor area recommendations of Vancouver's Design Guidelines a Childcare Providing a Continuum of Care?</t>
  </si>
  <si>
    <t>Is there sufficient Civic Infrastructure (water, sewer, roads, etc..) to serve the site/location? (yes or no)</t>
  </si>
  <si>
    <r>
      <rPr>
        <b/>
        <sz val="12"/>
        <color theme="1"/>
        <rFont val="Calibri"/>
        <family val="2"/>
        <scheme val="minor"/>
      </rPr>
      <t>No</t>
    </r>
    <r>
      <rPr>
        <sz val="12"/>
        <color theme="1"/>
        <rFont val="Calibri"/>
        <family val="2"/>
        <scheme val="minor"/>
      </rPr>
      <t xml:space="preserve"> existing building </t>
    </r>
    <r>
      <rPr>
        <u/>
        <sz val="12"/>
        <color theme="1"/>
        <rFont val="Calibri (Body)_x0000_"/>
      </rPr>
      <t>systems</t>
    </r>
    <r>
      <rPr>
        <sz val="12"/>
        <color theme="1"/>
        <rFont val="Calibri"/>
        <family val="2"/>
        <scheme val="minor"/>
      </rPr>
      <t xml:space="preserve"> or municipal service will require upgrade to accommodate the added density and use? (HVAC, structural, code, Sewer, Water, etc..) (Yes/No)</t>
    </r>
  </si>
  <si>
    <t>Category 1) Existing Municipally-owned or Non-Profit-Owned Community/Public Facility</t>
  </si>
  <si>
    <t>Is there an existing relationship with the school admin and/or PAC? (Yes/No)</t>
  </si>
  <si>
    <t>Scenario 4 Future School site (under consideration or planning for new elementary school)</t>
  </si>
  <si>
    <t>New school planning A</t>
  </si>
  <si>
    <t>New school planning B</t>
  </si>
  <si>
    <t>New school planning C</t>
  </si>
  <si>
    <t>New school planning D</t>
  </si>
  <si>
    <t>Fleetwood Community</t>
  </si>
  <si>
    <t>Site # 1</t>
  </si>
  <si>
    <t xml:space="preserve">Site # 2 </t>
  </si>
  <si>
    <t xml:space="preserve">Site # 4 </t>
  </si>
  <si>
    <t>Site # 3</t>
  </si>
  <si>
    <t xml:space="preserve">Site # 5 </t>
  </si>
  <si>
    <t xml:space="preserve">Fraser Heights </t>
  </si>
  <si>
    <t xml:space="preserve">Kensington Prairie </t>
  </si>
  <si>
    <t xml:space="preserve">Cloverdale Recreation </t>
  </si>
  <si>
    <t xml:space="preserve">Don Chrisitan </t>
  </si>
  <si>
    <t>Site # 6</t>
  </si>
  <si>
    <t>Site # 7</t>
  </si>
  <si>
    <t>Site 6</t>
  </si>
  <si>
    <t>Site 7</t>
  </si>
  <si>
    <t xml:space="preserve">Clayton Modular </t>
  </si>
  <si>
    <t>Site # 8</t>
  </si>
  <si>
    <t>Site # 9</t>
  </si>
  <si>
    <t>Site 8</t>
  </si>
  <si>
    <t>Site 9</t>
  </si>
  <si>
    <t>SSLC Interior</t>
  </si>
  <si>
    <t>Firehall #4</t>
  </si>
  <si>
    <t>Grandview House</t>
  </si>
  <si>
    <t>CCFLB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</si>
</sst>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 (Body)_x0000_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5" borderId="0" applyNumberFormat="0" applyBorder="0" applyAlignment="0" applyProtection="0"/>
  </cellStyleXfs>
  <cellXfs count="84">
    <xf numFmtId="0" fontId="0" fillId="0" borderId="0" xfId="0"/>
    <xf numFmtId="49" fontId="0" fillId="0" borderId="0" xfId="0" applyNumberFormat="1" applyAlignment="1">
      <alignment horizontal="left" wrapText="1"/>
    </xf>
    <xf numFmtId="0" fontId="0" fillId="0" borderId="0" xfId="0" applyFill="1"/>
    <xf numFmtId="0" fontId="0" fillId="0" borderId="1" xfId="0" applyFill="1" applyBorder="1"/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9" fontId="0" fillId="0" borderId="0" xfId="0" applyNumberFormat="1" applyFill="1" applyBorder="1" applyAlignment="1" applyProtection="1">
      <alignment vertical="top" wrapText="1"/>
      <protection locked="0"/>
    </xf>
    <xf numFmtId="49" fontId="0" fillId="2" borderId="0" xfId="0" applyNumberFormat="1" applyFill="1" applyBorder="1" applyAlignment="1">
      <alignment horizontal="left" wrapText="1"/>
    </xf>
    <xf numFmtId="0" fontId="0" fillId="2" borderId="0" xfId="0" applyFill="1" applyBorder="1"/>
    <xf numFmtId="49" fontId="0" fillId="2" borderId="0" xfId="0" applyNumberForma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left" vertical="top" wrapText="1"/>
      <protection locked="0"/>
    </xf>
    <xf numFmtId="49" fontId="0" fillId="0" borderId="0" xfId="0" applyNumberFormat="1" applyFont="1" applyFill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vertical="top" wrapText="1"/>
      <protection locked="0"/>
    </xf>
    <xf numFmtId="49" fontId="1" fillId="0" borderId="3" xfId="0" applyNumberFormat="1" applyFont="1" applyFill="1" applyBorder="1" applyAlignment="1" applyProtection="1">
      <alignment vertical="top" wrapText="1"/>
      <protection locked="0"/>
    </xf>
    <xf numFmtId="0" fontId="0" fillId="2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7" xfId="0" applyNumberFormat="1" applyFont="1" applyFill="1" applyBorder="1" applyAlignment="1" applyProtection="1">
      <alignment vertical="top" wrapText="1"/>
      <protection locked="0"/>
    </xf>
    <xf numFmtId="49" fontId="0" fillId="2" borderId="3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center" wrapText="1"/>
    </xf>
    <xf numFmtId="49" fontId="0" fillId="3" borderId="3" xfId="0" applyNumberFormat="1" applyFill="1" applyBorder="1" applyAlignment="1">
      <alignment horizontal="left" wrapText="1"/>
    </xf>
    <xf numFmtId="49" fontId="0" fillId="0" borderId="7" xfId="0" applyNumberFormat="1" applyFill="1" applyBorder="1" applyAlignment="1">
      <alignment horizontal="left" wrapText="1"/>
    </xf>
    <xf numFmtId="49" fontId="0" fillId="2" borderId="3" xfId="0" applyNumberFormat="1" applyFill="1" applyBorder="1" applyAlignment="1">
      <alignment horizontal="left" wrapText="1"/>
    </xf>
    <xf numFmtId="49" fontId="0" fillId="2" borderId="7" xfId="0" applyNumberFormat="1" applyFill="1" applyBorder="1" applyAlignment="1">
      <alignment horizontal="left" wrapText="1"/>
    </xf>
    <xf numFmtId="49" fontId="0" fillId="0" borderId="2" xfId="0" applyNumberFormat="1" applyFill="1" applyBorder="1" applyAlignment="1">
      <alignment horizontal="left" wrapText="1"/>
    </xf>
    <xf numFmtId="49" fontId="0" fillId="0" borderId="1" xfId="0" applyNumberFormat="1" applyFill="1" applyBorder="1" applyAlignment="1">
      <alignment horizontal="left" vertical="top" wrapText="1"/>
    </xf>
    <xf numFmtId="0" fontId="0" fillId="0" borderId="8" xfId="0" applyFill="1" applyBorder="1"/>
    <xf numFmtId="0" fontId="1" fillId="0" borderId="0" xfId="0" applyFont="1"/>
    <xf numFmtId="0" fontId="5" fillId="0" borderId="0" xfId="0" applyFont="1"/>
    <xf numFmtId="0" fontId="0" fillId="0" borderId="0" xfId="0" applyAlignment="1">
      <alignment vertical="distributed" wrapText="1"/>
    </xf>
    <xf numFmtId="0" fontId="6" fillId="4" borderId="9" xfId="0" applyFont="1" applyFill="1" applyBorder="1"/>
    <xf numFmtId="0" fontId="0" fillId="0" borderId="9" xfId="0" applyBorder="1"/>
    <xf numFmtId="3" fontId="0" fillId="0" borderId="9" xfId="0" applyNumberFormat="1" applyBorder="1"/>
    <xf numFmtId="0" fontId="0" fillId="0" borderId="9" xfId="0" applyBorder="1" applyAlignment="1">
      <alignment horizontal="left"/>
    </xf>
    <xf numFmtId="3" fontId="0" fillId="0" borderId="9" xfId="0" applyNumberFormat="1" applyBorder="1" applyAlignment="1">
      <alignment horizontal="left"/>
    </xf>
    <xf numFmtId="0" fontId="6" fillId="4" borderId="10" xfId="0" applyFont="1" applyFill="1" applyBorder="1"/>
    <xf numFmtId="49" fontId="0" fillId="0" borderId="10" xfId="0" applyNumberFormat="1" applyFill="1" applyBorder="1" applyAlignment="1" applyProtection="1">
      <alignment vertical="top" wrapText="1"/>
      <protection locked="0"/>
    </xf>
    <xf numFmtId="49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4" borderId="15" xfId="0" applyFont="1" applyFill="1" applyBorder="1"/>
    <xf numFmtId="0" fontId="6" fillId="4" borderId="16" xfId="0" applyFont="1" applyFill="1" applyBorder="1"/>
    <xf numFmtId="0" fontId="0" fillId="0" borderId="15" xfId="0" applyBorder="1" applyAlignment="1">
      <alignment horizontal="left"/>
    </xf>
    <xf numFmtId="3" fontId="0" fillId="0" borderId="16" xfId="0" applyNumberFormat="1" applyBorder="1" applyAlignment="1">
      <alignment horizontal="left"/>
    </xf>
    <xf numFmtId="0" fontId="1" fillId="0" borderId="17" xfId="0" applyFont="1" applyBorder="1"/>
    <xf numFmtId="3" fontId="1" fillId="0" borderId="18" xfId="0" applyNumberFormat="1" applyFont="1" applyBorder="1" applyAlignment="1">
      <alignment horizontal="left"/>
    </xf>
    <xf numFmtId="0" fontId="0" fillId="0" borderId="10" xfId="0" applyBorder="1" applyAlignment="1">
      <alignment vertical="distributed" wrapText="1"/>
    </xf>
    <xf numFmtId="0" fontId="0" fillId="0" borderId="15" xfId="0" applyBorder="1" applyAlignment="1">
      <alignment horizontal="left" vertical="distributed" wrapText="1"/>
    </xf>
    <xf numFmtId="3" fontId="0" fillId="0" borderId="16" xfId="0" applyNumberFormat="1" applyBorder="1" applyAlignment="1">
      <alignment horizontal="left" vertical="distributed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0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49" fontId="0" fillId="0" borderId="10" xfId="0" applyNumberFormat="1" applyFill="1" applyBorder="1" applyAlignment="1" applyProtection="1">
      <alignment horizontal="left" vertical="top" wrapText="1"/>
      <protection locked="0"/>
    </xf>
    <xf numFmtId="49" fontId="12" fillId="0" borderId="10" xfId="1" applyNumberFormat="1" applyFont="1" applyFill="1" applyBorder="1" applyAlignment="1" applyProtection="1">
      <alignment vertical="top" wrapText="1"/>
      <protection locked="0"/>
    </xf>
    <xf numFmtId="0" fontId="0" fillId="0" borderId="15" xfId="0" applyFill="1" applyBorder="1" applyAlignment="1">
      <alignment horizontal="left"/>
    </xf>
    <xf numFmtId="3" fontId="0" fillId="0" borderId="16" xfId="0" applyNumberFormat="1" applyFill="1" applyBorder="1" applyAlignment="1">
      <alignment horizontal="left"/>
    </xf>
    <xf numFmtId="0" fontId="11" fillId="0" borderId="0" xfId="1" applyFill="1"/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4" fillId="0" borderId="0" xfId="0" applyNumberFormat="1" applyFont="1" applyFill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0" fillId="0" borderId="6" xfId="0" applyFill="1" applyBorder="1"/>
    <xf numFmtId="49" fontId="0" fillId="0" borderId="3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00FDFF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152400</xdr:rowOff>
    </xdr:from>
    <xdr:to>
      <xdr:col>1</xdr:col>
      <xdr:colOff>20320</xdr:colOff>
      <xdr:row>44</xdr:row>
      <xdr:rowOff>193040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DF8492-A096-0D4C-9D87-79AA1572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" y="762000"/>
          <a:ext cx="8605520" cy="837184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</xdr:colOff>
      <xdr:row>45</xdr:row>
      <xdr:rowOff>50800</xdr:rowOff>
    </xdr:from>
    <xdr:to>
      <xdr:col>0</xdr:col>
      <xdr:colOff>8594069</xdr:colOff>
      <xdr:row>89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89B4A58-7363-A541-BEE5-52EDB4F90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" y="9194800"/>
          <a:ext cx="8583909" cy="9042400"/>
        </a:xfrm>
        <a:prstGeom prst="rect">
          <a:avLst/>
        </a:prstGeom>
      </xdr:spPr>
    </xdr:pic>
    <xdr:clientData/>
  </xdr:twoCellAnchor>
  <xdr:twoCellAnchor editAs="oneCell">
    <xdr:from>
      <xdr:col>0</xdr:col>
      <xdr:colOff>66040</xdr:colOff>
      <xdr:row>90</xdr:row>
      <xdr:rowOff>101600</xdr:rowOff>
    </xdr:from>
    <xdr:to>
      <xdr:col>1</xdr:col>
      <xdr:colOff>40640</xdr:colOff>
      <xdr:row>134</xdr:row>
      <xdr:rowOff>182880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30CC41D-1C4C-9B43-A1E7-3F4C13A2F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040" y="18389600"/>
          <a:ext cx="8569960" cy="902208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</xdr:colOff>
      <xdr:row>135</xdr:row>
      <xdr:rowOff>111760</xdr:rowOff>
    </xdr:from>
    <xdr:to>
      <xdr:col>0</xdr:col>
      <xdr:colOff>8578846</xdr:colOff>
      <xdr:row>171</xdr:row>
      <xdr:rowOff>17780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EFCDD41-92FB-2A4C-80F9-0B368707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80" y="27543760"/>
          <a:ext cx="8573766" cy="722122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</xdr:colOff>
      <xdr:row>0</xdr:row>
      <xdr:rowOff>0</xdr:rowOff>
    </xdr:from>
    <xdr:to>
      <xdr:col>0</xdr:col>
      <xdr:colOff>1724660</xdr:colOff>
      <xdr:row>3</xdr:row>
      <xdr:rowOff>139700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DDFD1E3-28E1-F745-AF1B-FBA95B377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60" y="0"/>
          <a:ext cx="17145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114300</xdr:colOff>
      <xdr:row>4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C07B4-DA54-6344-94C0-B0620D979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0"/>
          <a:ext cx="1714500" cy="74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1714500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27581D-8787-D346-8499-78DF48302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749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0</xdr:col>
      <xdr:colOff>1752600</xdr:colOff>
      <xdr:row>4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3E1301-C6FD-4544-B7AB-0A2A6604B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714500" cy="749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63500</xdr:rowOff>
    </xdr:from>
    <xdr:to>
      <xdr:col>0</xdr:col>
      <xdr:colOff>1765300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F3F53C-9A00-3E4C-9638-503FF74E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63500"/>
          <a:ext cx="1714500" cy="749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1739900</xdr:colOff>
      <xdr:row>3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637DBD-06C8-D74B-A39B-08C36DC6F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38100"/>
          <a:ext cx="1714500" cy="749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1714500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7E94FB-25A2-A640-AC33-AB2FCF6C1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71450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82EFC-6043-474D-AE31-60C23AF36765}">
  <sheetPr>
    <tabColor theme="9" tint="-0.249977111117893"/>
  </sheetPr>
  <dimension ref="A1"/>
  <sheetViews>
    <sheetView view="pageLayout" zoomScale="70" zoomScaleNormal="100" zoomScalePageLayoutView="70" workbookViewId="0">
      <selection sqref="A1:XFD1048576"/>
    </sheetView>
  </sheetViews>
  <sheetFormatPr defaultColWidth="10.625" defaultRowHeight="15.75"/>
  <cols>
    <col min="1" max="1" width="112.875" customWidth="1"/>
  </cols>
  <sheetData/>
  <pageMargins left="0.62992125984251968" right="0.62992125984251968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6:J54"/>
  <sheetViews>
    <sheetView topLeftCell="A28" zoomScaleNormal="100" workbookViewId="0">
      <selection activeCell="L8" sqref="L8"/>
    </sheetView>
  </sheetViews>
  <sheetFormatPr defaultColWidth="11" defaultRowHeight="15.75"/>
  <cols>
    <col min="9" max="10" width="11" customWidth="1"/>
  </cols>
  <sheetData>
    <row r="6" spans="1:10" ht="18.95" customHeight="1">
      <c r="A6" s="73" t="s">
        <v>36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ht="18.75">
      <c r="A7" s="74" t="s">
        <v>37</v>
      </c>
      <c r="B7" s="74"/>
      <c r="C7" s="74"/>
      <c r="D7" s="74"/>
      <c r="E7" s="74"/>
      <c r="F7" s="74"/>
      <c r="G7" s="74"/>
      <c r="H7" s="74"/>
      <c r="I7" s="74"/>
      <c r="J7" s="56"/>
    </row>
    <row r="8" spans="1:10" ht="18.75">
      <c r="A8" s="56"/>
      <c r="B8" s="56"/>
      <c r="C8" s="56"/>
      <c r="D8" s="56"/>
      <c r="E8" s="56"/>
      <c r="F8" s="56"/>
      <c r="G8" s="56"/>
      <c r="H8" s="56"/>
      <c r="I8" s="56"/>
      <c r="J8" s="56"/>
    </row>
    <row r="9" spans="1:10">
      <c r="F9" s="32" t="s">
        <v>38</v>
      </c>
      <c r="G9" s="32" t="s">
        <v>39</v>
      </c>
      <c r="H9" s="32" t="s">
        <v>40</v>
      </c>
    </row>
    <row r="10" spans="1:10">
      <c r="A10" s="32" t="s">
        <v>41</v>
      </c>
    </row>
    <row r="11" spans="1:10">
      <c r="B11" s="71" t="s">
        <v>42</v>
      </c>
      <c r="C11" s="71"/>
      <c r="D11" s="71"/>
      <c r="E11" s="71"/>
    </row>
    <row r="12" spans="1:10">
      <c r="B12" t="s">
        <v>43</v>
      </c>
      <c r="F12">
        <v>44.4</v>
      </c>
      <c r="G12">
        <v>82</v>
      </c>
      <c r="H12">
        <v>70.400000000000006</v>
      </c>
    </row>
    <row r="13" spans="1:10">
      <c r="B13" t="s">
        <v>44</v>
      </c>
      <c r="G13">
        <v>58</v>
      </c>
      <c r="H13" s="57" t="s">
        <v>45</v>
      </c>
    </row>
    <row r="14" spans="1:10">
      <c r="B14" t="s">
        <v>46</v>
      </c>
      <c r="G14" s="58">
        <v>140</v>
      </c>
      <c r="H14" s="58">
        <v>126.1</v>
      </c>
    </row>
    <row r="15" spans="1:10">
      <c r="B15" s="72" t="s">
        <v>47</v>
      </c>
      <c r="C15" s="72"/>
      <c r="D15" s="72"/>
      <c r="E15" s="72"/>
      <c r="G15">
        <v>8.9</v>
      </c>
      <c r="H15">
        <v>25.2</v>
      </c>
    </row>
    <row r="16" spans="1:10" ht="18.75">
      <c r="B16" s="59" t="s">
        <v>48</v>
      </c>
      <c r="C16" s="60"/>
      <c r="D16" s="60"/>
      <c r="E16" s="60"/>
      <c r="F16" s="60"/>
      <c r="G16" s="59">
        <f>SUM(G14:G15)</f>
        <v>148.9</v>
      </c>
      <c r="H16" s="59">
        <f>SUM(H14:H15)</f>
        <v>151.29999999999998</v>
      </c>
    </row>
    <row r="17" spans="2:8">
      <c r="B17" s="61"/>
      <c r="C17" s="61"/>
      <c r="D17" s="61"/>
      <c r="E17" s="61"/>
    </row>
    <row r="18" spans="2:8">
      <c r="B18" s="71" t="s">
        <v>49</v>
      </c>
      <c r="C18" s="71"/>
      <c r="D18" s="71"/>
      <c r="E18" s="71"/>
    </row>
    <row r="19" spans="2:8">
      <c r="B19" t="s">
        <v>43</v>
      </c>
      <c r="F19">
        <v>44.4</v>
      </c>
      <c r="G19">
        <v>82</v>
      </c>
      <c r="H19">
        <v>75.400000000000006</v>
      </c>
    </row>
    <row r="20" spans="2:8">
      <c r="B20" t="s">
        <v>44</v>
      </c>
      <c r="G20">
        <v>58</v>
      </c>
      <c r="H20">
        <v>55.7</v>
      </c>
    </row>
    <row r="21" spans="2:8">
      <c r="B21" t="s">
        <v>46</v>
      </c>
      <c r="G21" s="58">
        <v>140</v>
      </c>
      <c r="H21" s="58">
        <v>126.1</v>
      </c>
    </row>
    <row r="22" spans="2:8">
      <c r="B22" s="72" t="s">
        <v>47</v>
      </c>
      <c r="C22" s="72"/>
      <c r="D22" s="72"/>
      <c r="E22" s="72"/>
      <c r="G22">
        <v>28</v>
      </c>
      <c r="H22">
        <v>25.2</v>
      </c>
    </row>
    <row r="23" spans="2:8" ht="18.75">
      <c r="B23" s="59" t="s">
        <v>48</v>
      </c>
      <c r="G23" s="59">
        <v>168</v>
      </c>
      <c r="H23" s="59">
        <v>151.30000000000001</v>
      </c>
    </row>
    <row r="24" spans="2:8" ht="18.75">
      <c r="B24" s="59"/>
    </row>
    <row r="25" spans="2:8">
      <c r="B25" s="71" t="s">
        <v>50</v>
      </c>
      <c r="C25" s="71"/>
      <c r="D25" s="71"/>
      <c r="E25" s="71"/>
    </row>
    <row r="26" spans="2:8">
      <c r="B26" t="s">
        <v>51</v>
      </c>
      <c r="F26">
        <v>92.5</v>
      </c>
      <c r="G26">
        <v>128</v>
      </c>
      <c r="H26">
        <v>127.1</v>
      </c>
    </row>
    <row r="27" spans="2:8">
      <c r="B27" t="s">
        <v>52</v>
      </c>
      <c r="G27">
        <v>62</v>
      </c>
      <c r="H27">
        <v>62.4</v>
      </c>
    </row>
    <row r="28" spans="2:8">
      <c r="B28" t="s">
        <v>46</v>
      </c>
      <c r="G28" s="58">
        <v>190</v>
      </c>
      <c r="H28" s="58">
        <v>189.5</v>
      </c>
    </row>
    <row r="29" spans="2:8">
      <c r="B29" s="72" t="s">
        <v>47</v>
      </c>
      <c r="C29" s="72"/>
      <c r="D29" s="72"/>
      <c r="E29" s="72"/>
      <c r="G29">
        <f>(G28*0.2)</f>
        <v>38</v>
      </c>
      <c r="H29">
        <f>(H28*0.2)</f>
        <v>37.9</v>
      </c>
    </row>
    <row r="30" spans="2:8" ht="18.75">
      <c r="B30" s="59" t="s">
        <v>48</v>
      </c>
      <c r="G30" s="62">
        <f>SUM(G28:G29)</f>
        <v>228</v>
      </c>
      <c r="H30" s="62">
        <f>SUM(H28:H29)</f>
        <v>227.4</v>
      </c>
    </row>
    <row r="31" spans="2:8">
      <c r="B31" s="71"/>
      <c r="C31" s="71"/>
      <c r="D31" s="71"/>
      <c r="E31" s="71"/>
    </row>
    <row r="32" spans="2:8">
      <c r="B32" s="32"/>
      <c r="C32" s="32"/>
      <c r="D32" s="32"/>
      <c r="E32" s="32"/>
    </row>
    <row r="33" spans="1:8">
      <c r="A33" s="63" t="s">
        <v>53</v>
      </c>
    </row>
    <row r="34" spans="1:8">
      <c r="A34" s="63" t="s">
        <v>54</v>
      </c>
    </row>
    <row r="36" spans="1:8">
      <c r="A36" s="32" t="s">
        <v>55</v>
      </c>
    </row>
    <row r="37" spans="1:8">
      <c r="B37" s="32" t="s">
        <v>56</v>
      </c>
    </row>
    <row r="38" spans="1:8">
      <c r="B38" t="s">
        <v>57</v>
      </c>
      <c r="G38">
        <v>22</v>
      </c>
      <c r="H38">
        <v>30</v>
      </c>
    </row>
    <row r="39" spans="1:8">
      <c r="B39" t="s">
        <v>58</v>
      </c>
      <c r="G39">
        <v>63</v>
      </c>
      <c r="H39">
        <v>60</v>
      </c>
    </row>
    <row r="40" spans="1:8">
      <c r="B40" t="s">
        <v>59</v>
      </c>
      <c r="H40">
        <v>8</v>
      </c>
    </row>
    <row r="41" spans="1:8">
      <c r="B41" s="64" t="s">
        <v>60</v>
      </c>
      <c r="F41" s="64">
        <v>72</v>
      </c>
      <c r="G41" s="64">
        <v>85</v>
      </c>
      <c r="H41" s="64">
        <v>98</v>
      </c>
    </row>
    <row r="43" spans="1:8">
      <c r="B43" s="32" t="s">
        <v>61</v>
      </c>
    </row>
    <row r="44" spans="1:8">
      <c r="B44" t="s">
        <v>57</v>
      </c>
      <c r="G44">
        <v>33</v>
      </c>
      <c r="H44">
        <v>30</v>
      </c>
    </row>
    <row r="45" spans="1:8">
      <c r="B45" t="s">
        <v>58</v>
      </c>
      <c r="G45">
        <v>137</v>
      </c>
      <c r="H45">
        <v>60</v>
      </c>
    </row>
    <row r="46" spans="1:8">
      <c r="B46" t="s">
        <v>59</v>
      </c>
      <c r="H46">
        <v>8</v>
      </c>
    </row>
    <row r="47" spans="1:8">
      <c r="B47" s="64" t="s">
        <v>60</v>
      </c>
      <c r="F47" s="64">
        <v>72</v>
      </c>
      <c r="G47" s="64">
        <v>170</v>
      </c>
      <c r="H47" s="64">
        <v>98</v>
      </c>
    </row>
    <row r="49" spans="1:8">
      <c r="B49" s="32" t="s">
        <v>62</v>
      </c>
    </row>
    <row r="50" spans="1:8">
      <c r="B50" t="s">
        <v>57</v>
      </c>
      <c r="G50">
        <v>45</v>
      </c>
      <c r="H50">
        <v>58.3</v>
      </c>
    </row>
    <row r="51" spans="1:8">
      <c r="B51" t="s">
        <v>58</v>
      </c>
      <c r="G51">
        <v>305</v>
      </c>
      <c r="H51">
        <v>116.7</v>
      </c>
    </row>
    <row r="52" spans="1:8">
      <c r="B52" t="s">
        <v>59</v>
      </c>
      <c r="H52">
        <v>9.3000000000000007</v>
      </c>
    </row>
    <row r="53" spans="1:8">
      <c r="B53" s="64" t="s">
        <v>63</v>
      </c>
      <c r="F53" s="64">
        <v>150</v>
      </c>
      <c r="G53" s="65">
        <v>350</v>
      </c>
      <c r="H53" s="64">
        <f>SUM(H50:H52)</f>
        <v>184.3</v>
      </c>
    </row>
    <row r="54" spans="1:8">
      <c r="A54" s="64"/>
    </row>
  </sheetData>
  <mergeCells count="9">
    <mergeCell ref="B25:E25"/>
    <mergeCell ref="B29:E29"/>
    <mergeCell ref="B31:E31"/>
    <mergeCell ref="A6:J6"/>
    <mergeCell ref="A7:I7"/>
    <mergeCell ref="B11:E11"/>
    <mergeCell ref="B15:E15"/>
    <mergeCell ref="B18:E18"/>
    <mergeCell ref="B22:E22"/>
  </mergeCells>
  <pageMargins left="0.34444444444444444" right="0.39370078740157483" top="0.74803149606299213" bottom="0.74803149606299213" header="0.51181102362204722" footer="0.51181102362204722"/>
  <pageSetup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6:D49"/>
  <sheetViews>
    <sheetView showRowColHeaders="0" showRuler="0" topLeftCell="A25" zoomScale="125" zoomScaleNormal="125" zoomScalePageLayoutView="130" workbookViewId="0">
      <selection activeCell="A3" sqref="A3"/>
    </sheetView>
  </sheetViews>
  <sheetFormatPr defaultColWidth="4.375" defaultRowHeight="15.75"/>
  <cols>
    <col min="1" max="1" width="36" bestFit="1" customWidth="1"/>
    <col min="2" max="2" width="53" customWidth="1"/>
    <col min="3" max="4" width="12" customWidth="1"/>
  </cols>
  <sheetData>
    <row r="6" spans="1:4" ht="31.5">
      <c r="A6" s="19" t="s">
        <v>8</v>
      </c>
      <c r="B6" s="78"/>
      <c r="C6" s="78"/>
      <c r="D6" s="79"/>
    </row>
    <row r="7" spans="1:4" ht="15.95" customHeight="1">
      <c r="A7" s="16" t="s">
        <v>19</v>
      </c>
      <c r="B7" s="15"/>
      <c r="C7" s="7"/>
      <c r="D7" s="20"/>
    </row>
    <row r="8" spans="1:4" ht="31.5">
      <c r="A8" s="16" t="s">
        <v>21</v>
      </c>
      <c r="B8" s="6"/>
      <c r="C8" s="7"/>
      <c r="D8" s="20"/>
    </row>
    <row r="9" spans="1:4">
      <c r="A9" s="21"/>
      <c r="B9" s="17"/>
      <c r="C9" s="17"/>
      <c r="D9" s="22"/>
    </row>
    <row r="10" spans="1:4" ht="31.5">
      <c r="A10" s="23" t="s">
        <v>14</v>
      </c>
      <c r="B10" s="10"/>
      <c r="C10" s="12" t="s">
        <v>4</v>
      </c>
      <c r="D10" s="24" t="s">
        <v>5</v>
      </c>
    </row>
    <row r="11" spans="1:4" ht="47.25">
      <c r="A11" s="25"/>
      <c r="B11" s="8" t="s">
        <v>6</v>
      </c>
      <c r="C11" s="7" t="s">
        <v>87</v>
      </c>
      <c r="D11" s="26"/>
    </row>
    <row r="12" spans="1:4" ht="47.25">
      <c r="A12" s="25"/>
      <c r="B12" s="14" t="s">
        <v>93</v>
      </c>
      <c r="C12" s="7" t="s">
        <v>23</v>
      </c>
      <c r="D12" s="26"/>
    </row>
    <row r="13" spans="1:4" ht="47.25">
      <c r="A13" s="25"/>
      <c r="B13" s="14" t="s">
        <v>94</v>
      </c>
      <c r="C13" s="7" t="s">
        <v>24</v>
      </c>
      <c r="D13" s="26"/>
    </row>
    <row r="14" spans="1:4" ht="47.25">
      <c r="A14" s="25"/>
      <c r="B14" s="14" t="s">
        <v>95</v>
      </c>
      <c r="C14" s="7" t="s">
        <v>25</v>
      </c>
      <c r="D14" s="26"/>
    </row>
    <row r="15" spans="1:4" ht="31.5">
      <c r="A15" s="25"/>
      <c r="B15" s="8" t="s">
        <v>0</v>
      </c>
      <c r="C15" s="7" t="s">
        <v>87</v>
      </c>
      <c r="D15" s="26"/>
    </row>
    <row r="16" spans="1:4" ht="47.25">
      <c r="A16" s="25"/>
      <c r="B16" s="8" t="s">
        <v>9</v>
      </c>
      <c r="C16" s="7" t="s">
        <v>87</v>
      </c>
      <c r="D16" s="26"/>
    </row>
    <row r="17" spans="1:4" ht="63">
      <c r="A17" s="25"/>
      <c r="B17" s="8" t="s">
        <v>7</v>
      </c>
      <c r="C17" s="7" t="s">
        <v>87</v>
      </c>
      <c r="D17" s="26"/>
    </row>
    <row r="18" spans="1:4" ht="35.1" customHeight="1">
      <c r="A18" s="80" t="s">
        <v>17</v>
      </c>
      <c r="B18" s="81"/>
      <c r="C18" s="7">
        <f>SUM(C11:C17)</f>
        <v>0</v>
      </c>
      <c r="D18" s="26"/>
    </row>
    <row r="19" spans="1:4">
      <c r="A19" s="27"/>
      <c r="B19" s="9"/>
      <c r="C19" s="10"/>
      <c r="D19" s="28"/>
    </row>
    <row r="20" spans="1:4">
      <c r="A20" s="23" t="s">
        <v>15</v>
      </c>
      <c r="B20" s="11"/>
      <c r="C20" s="12" t="s">
        <v>4</v>
      </c>
      <c r="D20" s="24" t="s">
        <v>5</v>
      </c>
    </row>
    <row r="21" spans="1:4" ht="47.25">
      <c r="A21" s="25"/>
      <c r="B21" s="8" t="s">
        <v>10</v>
      </c>
      <c r="C21" s="7"/>
      <c r="D21" s="26"/>
    </row>
    <row r="22" spans="1:4" ht="63">
      <c r="A22" s="25"/>
      <c r="B22" s="8" t="s">
        <v>7</v>
      </c>
      <c r="C22" s="7"/>
      <c r="D22" s="26"/>
    </row>
    <row r="23" spans="1:4" ht="47.25">
      <c r="A23" s="25"/>
      <c r="B23" s="8" t="s">
        <v>20</v>
      </c>
      <c r="C23" s="7"/>
      <c r="D23" s="26"/>
    </row>
    <row r="24" spans="1:4" ht="31.5">
      <c r="A24" s="25"/>
      <c r="B24" s="8" t="s">
        <v>11</v>
      </c>
      <c r="C24" s="7"/>
      <c r="D24" s="26"/>
    </row>
    <row r="25" spans="1:4" ht="47.25">
      <c r="A25" s="25"/>
      <c r="B25" s="8" t="s">
        <v>22</v>
      </c>
      <c r="C25" s="7"/>
      <c r="D25" s="26"/>
    </row>
    <row r="26" spans="1:4">
      <c r="A26" s="76" t="s">
        <v>12</v>
      </c>
      <c r="B26" s="77"/>
      <c r="C26" s="7">
        <f>SUM(C21:C25)</f>
        <v>0</v>
      </c>
      <c r="D26" s="26"/>
    </row>
    <row r="27" spans="1:4">
      <c r="A27" s="27"/>
      <c r="B27" s="13"/>
      <c r="C27" s="10"/>
      <c r="D27" s="28"/>
    </row>
    <row r="28" spans="1:4">
      <c r="A28" s="23" t="s">
        <v>16</v>
      </c>
      <c r="B28" s="13"/>
      <c r="C28" s="12" t="s">
        <v>4</v>
      </c>
      <c r="D28" s="24" t="s">
        <v>5</v>
      </c>
    </row>
    <row r="29" spans="1:4" ht="47.25">
      <c r="A29" s="25"/>
      <c r="B29" s="18" t="s">
        <v>13</v>
      </c>
      <c r="C29" s="7"/>
      <c r="D29" s="26"/>
    </row>
    <row r="30" spans="1:4">
      <c r="A30" s="25"/>
      <c r="B30" s="18" t="s">
        <v>1</v>
      </c>
      <c r="C30" s="7"/>
      <c r="D30" s="26"/>
    </row>
    <row r="31" spans="1:4">
      <c r="A31" s="25"/>
      <c r="B31" s="18" t="s">
        <v>2</v>
      </c>
      <c r="C31" s="7"/>
      <c r="D31" s="26"/>
    </row>
    <row r="32" spans="1:4" ht="31.5">
      <c r="A32" s="25"/>
      <c r="B32" s="18" t="s">
        <v>3</v>
      </c>
      <c r="C32" s="7"/>
      <c r="D32" s="26"/>
    </row>
    <row r="33" spans="1:4" ht="33.950000000000003" customHeight="1">
      <c r="A33" s="80" t="s">
        <v>18</v>
      </c>
      <c r="B33" s="81"/>
      <c r="C33" s="7">
        <f>SUM(C29:C32)</f>
        <v>0</v>
      </c>
      <c r="D33" s="26"/>
    </row>
    <row r="34" spans="1:4">
      <c r="A34" s="27"/>
      <c r="B34" s="13"/>
      <c r="C34" s="10"/>
      <c r="D34" s="28"/>
    </row>
    <row r="35" spans="1:4" ht="33.950000000000003" customHeight="1">
      <c r="A35" s="82"/>
      <c r="B35" s="83"/>
      <c r="C35" s="7"/>
      <c r="D35" s="26"/>
    </row>
    <row r="36" spans="1:4">
      <c r="A36" s="29"/>
      <c r="B36" s="30"/>
      <c r="C36" s="3"/>
      <c r="D36" s="31"/>
    </row>
    <row r="37" spans="1:4">
      <c r="A37" s="4"/>
      <c r="B37" s="5"/>
      <c r="C37" s="2"/>
      <c r="D37" s="2"/>
    </row>
    <row r="38" spans="1:4" ht="33.950000000000003" customHeight="1">
      <c r="A38" s="75"/>
      <c r="B38" s="75"/>
      <c r="C38" s="2"/>
      <c r="D38" s="2"/>
    </row>
    <row r="39" spans="1:4">
      <c r="A39" s="4"/>
      <c r="B39" s="5"/>
      <c r="C39" s="2"/>
      <c r="D39" s="2"/>
    </row>
    <row r="40" spans="1:4">
      <c r="A40" s="4"/>
      <c r="B40" s="5"/>
      <c r="C40" s="2"/>
      <c r="D40" s="2"/>
    </row>
    <row r="41" spans="1:4">
      <c r="A41" s="4"/>
      <c r="B41" s="2"/>
      <c r="C41" s="2"/>
      <c r="D41" s="2"/>
    </row>
    <row r="42" spans="1:4">
      <c r="A42" s="4"/>
      <c r="B42" s="2"/>
      <c r="C42" s="2"/>
      <c r="D42" s="2"/>
    </row>
    <row r="43" spans="1:4">
      <c r="A43" s="4"/>
      <c r="B43" s="2"/>
      <c r="C43" s="2"/>
      <c r="D43" s="2"/>
    </row>
    <row r="44" spans="1:4">
      <c r="A44" s="1"/>
    </row>
    <row r="45" spans="1:4">
      <c r="A45" s="1"/>
    </row>
    <row r="46" spans="1:4">
      <c r="A46" s="1"/>
    </row>
    <row r="47" spans="1:4">
      <c r="A47" s="1"/>
    </row>
    <row r="48" spans="1:4">
      <c r="A48" s="1"/>
    </row>
    <row r="49" spans="1:1">
      <c r="A49" s="1"/>
    </row>
  </sheetData>
  <mergeCells count="6">
    <mergeCell ref="A38:B38"/>
    <mergeCell ref="A26:B26"/>
    <mergeCell ref="B6:D6"/>
    <mergeCell ref="A33:B33"/>
    <mergeCell ref="A35:B35"/>
    <mergeCell ref="A18:B18"/>
  </mergeCells>
  <printOptions horizontalCentered="1" verticalCentered="1"/>
  <pageMargins left="0.95" right="0.7" top="0.75" bottom="0.75" header="0.3" footer="0.3"/>
  <pageSetup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6:S28"/>
  <sheetViews>
    <sheetView tabSelected="1" zoomScale="80" zoomScaleNormal="80" workbookViewId="0">
      <pane xSplit="1" ySplit="9" topLeftCell="N10" activePane="bottomRight" state="frozen"/>
      <selection pane="topRight" activeCell="B1" sqref="B1"/>
      <selection pane="bottomLeft" activeCell="A6" sqref="A6"/>
      <selection pane="bottomRight" activeCell="S18" sqref="S18"/>
    </sheetView>
  </sheetViews>
  <sheetFormatPr defaultColWidth="8.875" defaultRowHeight="15.75"/>
  <cols>
    <col min="1" max="1" width="46.125" customWidth="1"/>
    <col min="2" max="19" width="20.625" customWidth="1"/>
  </cols>
  <sheetData>
    <row r="6" spans="1:19" ht="19.5" thickBot="1">
      <c r="A6" s="33" t="s">
        <v>98</v>
      </c>
    </row>
    <row r="7" spans="1:19" ht="19.5" thickBot="1">
      <c r="A7" s="33"/>
      <c r="B7" s="43" t="s">
        <v>106</v>
      </c>
      <c r="C7" s="44"/>
      <c r="D7" s="43" t="s">
        <v>107</v>
      </c>
      <c r="E7" s="44"/>
      <c r="F7" s="43" t="s">
        <v>109</v>
      </c>
      <c r="G7" s="44"/>
      <c r="H7" s="43" t="s">
        <v>108</v>
      </c>
      <c r="I7" s="44"/>
      <c r="J7" s="43" t="s">
        <v>110</v>
      </c>
      <c r="K7" s="44"/>
      <c r="L7" s="43" t="s">
        <v>115</v>
      </c>
      <c r="M7" s="44"/>
      <c r="N7" s="43" t="s">
        <v>116</v>
      </c>
      <c r="O7" s="44"/>
      <c r="P7" s="43" t="s">
        <v>120</v>
      </c>
      <c r="Q7" s="44"/>
      <c r="R7" s="43" t="s">
        <v>121</v>
      </c>
      <c r="S7" s="44"/>
    </row>
    <row r="8" spans="1:19">
      <c r="B8" s="45" t="s">
        <v>33</v>
      </c>
      <c r="C8" s="44" t="s">
        <v>105</v>
      </c>
      <c r="D8" s="45" t="s">
        <v>64</v>
      </c>
      <c r="E8" s="44" t="s">
        <v>111</v>
      </c>
      <c r="F8" s="45" t="s">
        <v>65</v>
      </c>
      <c r="G8" s="44" t="s">
        <v>112</v>
      </c>
      <c r="H8" s="45" t="s">
        <v>66</v>
      </c>
      <c r="I8" s="44" t="s">
        <v>113</v>
      </c>
      <c r="J8" s="45" t="s">
        <v>67</v>
      </c>
      <c r="K8" s="44" t="s">
        <v>114</v>
      </c>
      <c r="L8" s="45" t="s">
        <v>117</v>
      </c>
      <c r="M8" s="44" t="s">
        <v>119</v>
      </c>
      <c r="N8" s="45" t="s">
        <v>118</v>
      </c>
      <c r="O8" s="44" t="s">
        <v>124</v>
      </c>
      <c r="P8" s="45" t="s">
        <v>122</v>
      </c>
      <c r="Q8" s="44" t="s">
        <v>126</v>
      </c>
      <c r="R8" s="45" t="s">
        <v>123</v>
      </c>
      <c r="S8" s="44" t="s">
        <v>125</v>
      </c>
    </row>
    <row r="9" spans="1:19">
      <c r="A9" s="40" t="s">
        <v>26</v>
      </c>
      <c r="B9" s="47" t="s">
        <v>27</v>
      </c>
      <c r="C9" s="48" t="s">
        <v>28</v>
      </c>
      <c r="D9" s="47" t="s">
        <v>27</v>
      </c>
      <c r="E9" s="48" t="s">
        <v>28</v>
      </c>
      <c r="F9" s="47" t="s">
        <v>27</v>
      </c>
      <c r="G9" s="48" t="s">
        <v>28</v>
      </c>
      <c r="H9" s="47" t="s">
        <v>27</v>
      </c>
      <c r="I9" s="48" t="s">
        <v>28</v>
      </c>
      <c r="J9" s="47" t="s">
        <v>27</v>
      </c>
      <c r="K9" s="48" t="s">
        <v>28</v>
      </c>
      <c r="L9" s="47" t="s">
        <v>27</v>
      </c>
      <c r="M9" s="48" t="s">
        <v>28</v>
      </c>
      <c r="N9" s="47" t="s">
        <v>27</v>
      </c>
      <c r="O9" s="48" t="s">
        <v>28</v>
      </c>
      <c r="P9" s="47" t="s">
        <v>27</v>
      </c>
      <c r="Q9" s="48" t="s">
        <v>28</v>
      </c>
      <c r="R9" s="47" t="s">
        <v>27</v>
      </c>
      <c r="S9" s="48" t="s">
        <v>28</v>
      </c>
    </row>
    <row r="10" spans="1:19" ht="47.25">
      <c r="A10" s="41" t="s">
        <v>30</v>
      </c>
      <c r="B10" s="49" t="s">
        <v>4</v>
      </c>
      <c r="C10" s="50">
        <f>IF(B10="Yes", 3, 0)</f>
        <v>3</v>
      </c>
      <c r="D10" s="49" t="s">
        <v>4</v>
      </c>
      <c r="E10" s="50">
        <f>IF(D10="Yes", 3, 0)</f>
        <v>3</v>
      </c>
      <c r="F10" s="49" t="s">
        <v>4</v>
      </c>
      <c r="G10" s="50">
        <f>IF(F10="Yes", 3, 0)</f>
        <v>3</v>
      </c>
      <c r="H10" s="49" t="s">
        <v>4</v>
      </c>
      <c r="I10" s="50">
        <f>IF(H10="Yes", 3, 0)</f>
        <v>3</v>
      </c>
      <c r="J10" s="49" t="s">
        <v>4</v>
      </c>
      <c r="K10" s="50">
        <f>IF(J10="Yes", 3, 0)</f>
        <v>3</v>
      </c>
      <c r="L10" s="49" t="s">
        <v>4</v>
      </c>
      <c r="M10" s="50">
        <f>IF(L10="Yes", 3, 0)</f>
        <v>3</v>
      </c>
      <c r="N10" s="49" t="s">
        <v>4</v>
      </c>
      <c r="O10" s="50">
        <f t="shared" ref="O10" si="0">IF(N10="Yes", 3, 0)</f>
        <v>3</v>
      </c>
      <c r="P10" s="49" t="s">
        <v>5</v>
      </c>
      <c r="Q10" s="50">
        <f t="shared" ref="Q10" si="1">IF(P10="Yes", 3, 0)</f>
        <v>0</v>
      </c>
      <c r="R10" s="49" t="s">
        <v>4</v>
      </c>
      <c r="S10" s="50">
        <f t="shared" ref="S10" si="2">IF(R10="Yes", 3, 0)</f>
        <v>3</v>
      </c>
    </row>
    <row r="11" spans="1:19" s="34" customFormat="1" ht="85.5" customHeight="1">
      <c r="A11" s="53" t="s">
        <v>88</v>
      </c>
      <c r="B11" s="54" t="s">
        <v>127</v>
      </c>
      <c r="C11" s="55">
        <f>IF(B11= "None", 0, IF(B11="CCFLB Only", 2,IF(B11="CCFLB and Richmond", 4,IF(B11="CCFLB and Richmond and Vancouver",5))))</f>
        <v>2</v>
      </c>
      <c r="D11" s="54" t="s">
        <v>127</v>
      </c>
      <c r="E11" s="55">
        <f>IF(D11= "None", 0, IF(D11="CCFLB Only", 2,IF(D11="CCFLB and Richmond", 4,IF(D11="CCFLB and Richmond and Vancouver",5))))</f>
        <v>2</v>
      </c>
      <c r="F11" s="54" t="s">
        <v>127</v>
      </c>
      <c r="G11" s="55">
        <f>IF(F11= "None", 0, IF(F11="CCFLB Only", 2,IF(F11="CCFLB and Richmond", 4,IF(F11="CCFLB and Richmond and Vancouver",5))))</f>
        <v>2</v>
      </c>
      <c r="H11" s="54" t="s">
        <v>127</v>
      </c>
      <c r="I11" s="55">
        <f>IF(H11= "None", 0, IF(H11="CCFLB Only", 2,IF(H11="CCFLB and Richmond", 4,IF(H11="CCFLB and Richmond and Vancouver",5))))</f>
        <v>2</v>
      </c>
      <c r="J11" s="54" t="s">
        <v>127</v>
      </c>
      <c r="K11" s="55">
        <f>IF(J11= "None", 0, IF(J11="CCFLB Only", 2,IF(J11="CCFLB and Richmond", 4,IF(J11="CCFLB and Richmond and Vancouver",5))))</f>
        <v>2</v>
      </c>
      <c r="L11" s="54" t="s">
        <v>127</v>
      </c>
      <c r="M11" s="55">
        <f>IF(L11= "None", 0, IF(L11="CCFLB Only", 2,IF(L11="CCFLB and Richmond", 4,IF(L11="CCFLB and Richmond and Vancouver",5))))</f>
        <v>2</v>
      </c>
      <c r="N11" s="54" t="s">
        <v>127</v>
      </c>
      <c r="O11" s="55">
        <f t="shared" ref="O11" si="3">IF(N11= "None", 0, IF(N11="CCFLB Only", 2,IF(N11="CCFLB and Richmond", 4,IF(N11="CCFLB and Richmond and Vancouver",5))))</f>
        <v>2</v>
      </c>
      <c r="P11" s="54" t="s">
        <v>127</v>
      </c>
      <c r="Q11" s="55">
        <f t="shared" ref="Q11" si="4">IF(P11= "None", 0, IF(P11="CCFLB Only", 2,IF(P11="CCFLB and Richmond", 4,IF(P11="CCFLB and Richmond and Vancouver",5))))</f>
        <v>2</v>
      </c>
      <c r="R11" s="54" t="s">
        <v>127</v>
      </c>
      <c r="S11" s="55">
        <f t="shared" ref="S11" si="5">IF(R11= "None", 0, IF(R11="CCFLB Only", 2,IF(R11="CCFLB and Richmond", 4,IF(R11="CCFLB and Richmond and Vancouver",5))))</f>
        <v>2</v>
      </c>
    </row>
    <row r="12" spans="1:19" ht="47.25">
      <c r="A12" s="41" t="s">
        <v>32</v>
      </c>
      <c r="B12" s="49" t="s">
        <v>4</v>
      </c>
      <c r="C12" s="50">
        <f>IF(B12="Yes", 3, 0)</f>
        <v>3</v>
      </c>
      <c r="D12" s="49" t="s">
        <v>5</v>
      </c>
      <c r="E12" s="50">
        <f>IF(D12="Yes", 3, 0)</f>
        <v>0</v>
      </c>
      <c r="F12" s="49" t="s">
        <v>5</v>
      </c>
      <c r="G12" s="50">
        <f>IF(F12="Yes", 3, 0)</f>
        <v>0</v>
      </c>
      <c r="H12" s="49" t="s">
        <v>4</v>
      </c>
      <c r="I12" s="50">
        <f>IF(H12="Yes", 3, 0)</f>
        <v>3</v>
      </c>
      <c r="J12" s="49" t="s">
        <v>4</v>
      </c>
      <c r="K12" s="50">
        <f>IF(J12="Yes", 3, 0)</f>
        <v>3</v>
      </c>
      <c r="L12" s="49" t="s">
        <v>4</v>
      </c>
      <c r="M12" s="50">
        <f>IF(L12="Yes", 3, 0)</f>
        <v>3</v>
      </c>
      <c r="N12" s="49" t="s">
        <v>4</v>
      </c>
      <c r="O12" s="50">
        <f t="shared" ref="O12" si="6">IF(N12="Yes", 3, 0)</f>
        <v>3</v>
      </c>
      <c r="P12" s="49" t="s">
        <v>4</v>
      </c>
      <c r="Q12" s="50">
        <f t="shared" ref="Q12" si="7">IF(P12="Yes", 3, 0)</f>
        <v>3</v>
      </c>
      <c r="R12" s="49" t="s">
        <v>4</v>
      </c>
      <c r="S12" s="50">
        <f t="shared" ref="S12" si="8">IF(R12="Yes", 3, 0)</f>
        <v>3</v>
      </c>
    </row>
    <row r="13" spans="1:19" ht="63">
      <c r="A13" s="41" t="s">
        <v>97</v>
      </c>
      <c r="B13" s="49" t="s">
        <v>4</v>
      </c>
      <c r="C13" s="50">
        <f>IF(B13="Yes", 3, 0)</f>
        <v>3</v>
      </c>
      <c r="D13" s="49" t="s">
        <v>4</v>
      </c>
      <c r="E13" s="50">
        <f>IF(D13="Yes", 3, 0)</f>
        <v>3</v>
      </c>
      <c r="F13" s="49" t="s">
        <v>5</v>
      </c>
      <c r="G13" s="50">
        <f>IF(F13="Yes", 3, 0)</f>
        <v>0</v>
      </c>
      <c r="H13" s="49" t="s">
        <v>4</v>
      </c>
      <c r="I13" s="50">
        <f>IF(H13="Yes", 3, 0)</f>
        <v>3</v>
      </c>
      <c r="J13" s="49" t="s">
        <v>4</v>
      </c>
      <c r="K13" s="50">
        <f>IF(J13="Yes", 3, 0)</f>
        <v>3</v>
      </c>
      <c r="L13" s="49" t="s">
        <v>5</v>
      </c>
      <c r="M13" s="50">
        <f>IF(L13="Yes", 3, 0)</f>
        <v>0</v>
      </c>
      <c r="N13" s="49" t="s">
        <v>4</v>
      </c>
      <c r="O13" s="50">
        <f t="shared" ref="O13" si="9">IF(N13="Yes", 3, 0)</f>
        <v>3</v>
      </c>
      <c r="P13" s="49" t="s">
        <v>5</v>
      </c>
      <c r="Q13" s="50">
        <f t="shared" ref="Q13" si="10">IF(P13="Yes", 3, 0)</f>
        <v>0</v>
      </c>
      <c r="R13" s="49" t="s">
        <v>4</v>
      </c>
      <c r="S13" s="50">
        <f t="shared" ref="S13" si="11">IF(R13="Yes", 3, 0)</f>
        <v>3</v>
      </c>
    </row>
    <row r="14" spans="1:19" ht="63">
      <c r="A14" s="41" t="s">
        <v>31</v>
      </c>
      <c r="B14" s="49" t="s">
        <v>4</v>
      </c>
      <c r="C14" s="50">
        <f>IF(B14="Yes", 3, 0)</f>
        <v>3</v>
      </c>
      <c r="D14" s="49" t="s">
        <v>4</v>
      </c>
      <c r="E14" s="50">
        <f>IF(D14="Yes", 3, 0)</f>
        <v>3</v>
      </c>
      <c r="F14" s="49" t="s">
        <v>4</v>
      </c>
      <c r="G14" s="50">
        <f>IF(F14="Yes", 3, 0)</f>
        <v>3</v>
      </c>
      <c r="H14" s="49" t="s">
        <v>4</v>
      </c>
      <c r="I14" s="50">
        <f>IF(H14="Yes", 3, 0)</f>
        <v>3</v>
      </c>
      <c r="J14" s="49" t="s">
        <v>4</v>
      </c>
      <c r="K14" s="50">
        <f>IF(J14="Yes", 3, 0)</f>
        <v>3</v>
      </c>
      <c r="L14" s="49" t="s">
        <v>4</v>
      </c>
      <c r="M14" s="50">
        <f>IF(L14="Yes", 3, 0)</f>
        <v>3</v>
      </c>
      <c r="N14" s="49" t="s">
        <v>4</v>
      </c>
      <c r="O14" s="50">
        <f t="shared" ref="O14" si="12">IF(N14="Yes", 3, 0)</f>
        <v>3</v>
      </c>
      <c r="P14" s="49" t="s">
        <v>4</v>
      </c>
      <c r="Q14" s="50">
        <f t="shared" ref="Q14" si="13">IF(P14="Yes", 3, 0)</f>
        <v>3</v>
      </c>
      <c r="R14" s="49" t="s">
        <v>4</v>
      </c>
      <c r="S14" s="50">
        <f t="shared" ref="S14" si="14">IF(R14="Yes", 3, 0)</f>
        <v>3</v>
      </c>
    </row>
    <row r="15" spans="1:19" ht="16.5" thickBot="1">
      <c r="A15" s="42" t="s">
        <v>29</v>
      </c>
      <c r="B15" s="51"/>
      <c r="C15" s="52">
        <f>SUM(C10:C14)</f>
        <v>14</v>
      </c>
      <c r="D15" s="51"/>
      <c r="E15" s="52">
        <f>SUM(E10:E14)</f>
        <v>11</v>
      </c>
      <c r="F15" s="51"/>
      <c r="G15" s="52">
        <f>SUM(G10:G14)</f>
        <v>8</v>
      </c>
      <c r="H15" s="51"/>
      <c r="I15" s="52">
        <f>SUM(I10:I14)</f>
        <v>14</v>
      </c>
      <c r="J15" s="51"/>
      <c r="K15" s="52">
        <f>SUM(K10:K14)</f>
        <v>14</v>
      </c>
      <c r="L15" s="51"/>
      <c r="M15" s="52">
        <f>SUM(M10:M14)</f>
        <v>11</v>
      </c>
      <c r="N15" s="51"/>
      <c r="O15" s="52">
        <f t="shared" ref="O15" si="15">SUM(O10:O14)</f>
        <v>14</v>
      </c>
      <c r="P15" s="51"/>
      <c r="Q15" s="52">
        <f t="shared" ref="Q15" si="16">SUM(Q10:Q14)</f>
        <v>8</v>
      </c>
      <c r="R15" s="51"/>
      <c r="S15" s="52">
        <f t="shared" ref="S15" si="17">SUM(S10:S14)</f>
        <v>14</v>
      </c>
    </row>
    <row r="18" spans="1:3" ht="18.75">
      <c r="A18" s="33" t="s">
        <v>86</v>
      </c>
    </row>
    <row r="19" spans="1:3">
      <c r="A19" s="35" t="s">
        <v>34</v>
      </c>
      <c r="B19" s="35" t="s">
        <v>35</v>
      </c>
      <c r="C19" s="35" t="s">
        <v>69</v>
      </c>
    </row>
    <row r="20" spans="1:3">
      <c r="A20" s="36" t="str">
        <f>B8</f>
        <v>Site 1</v>
      </c>
      <c r="B20" s="36" t="str">
        <f>C8</f>
        <v>Fleetwood Community</v>
      </c>
      <c r="C20" s="37">
        <f>C15</f>
        <v>14</v>
      </c>
    </row>
    <row r="21" spans="1:3">
      <c r="A21" s="36" t="str">
        <f>D8</f>
        <v>Site 2</v>
      </c>
      <c r="B21" s="36" t="str">
        <f>E8</f>
        <v xml:space="preserve">Fraser Heights </v>
      </c>
      <c r="C21" s="37">
        <f>E15</f>
        <v>11</v>
      </c>
    </row>
    <row r="22" spans="1:3">
      <c r="A22" s="36" t="str">
        <f>F8</f>
        <v>Site 3</v>
      </c>
      <c r="B22" s="36" t="str">
        <f>G8</f>
        <v xml:space="preserve">Kensington Prairie </v>
      </c>
      <c r="C22" s="37">
        <f>G15</f>
        <v>8</v>
      </c>
    </row>
    <row r="23" spans="1:3">
      <c r="A23" s="36" t="str">
        <f>H8</f>
        <v>Site 4</v>
      </c>
      <c r="B23" s="36" t="str">
        <f>I8</f>
        <v xml:space="preserve">Cloverdale Recreation </v>
      </c>
      <c r="C23" s="37">
        <f>I15</f>
        <v>14</v>
      </c>
    </row>
    <row r="24" spans="1:3">
      <c r="A24" s="36" t="str">
        <f>J8</f>
        <v>Site 5</v>
      </c>
      <c r="B24" s="36" t="str">
        <f>K8</f>
        <v xml:space="preserve">Don Chrisitan </v>
      </c>
      <c r="C24" s="37">
        <f>K15</f>
        <v>14</v>
      </c>
    </row>
    <row r="25" spans="1:3">
      <c r="A25" s="36" t="str">
        <f>L8</f>
        <v>Site 6</v>
      </c>
      <c r="B25" s="36" t="str">
        <f>M8</f>
        <v xml:space="preserve">Clayton Modular </v>
      </c>
      <c r="C25" s="37">
        <f>M15</f>
        <v>11</v>
      </c>
    </row>
    <row r="26" spans="1:3">
      <c r="A26" s="36" t="str">
        <f>N8</f>
        <v>Site 7</v>
      </c>
      <c r="B26" s="36" t="str">
        <f>O8</f>
        <v>SSLC Interior</v>
      </c>
      <c r="C26" s="37">
        <f>O15</f>
        <v>14</v>
      </c>
    </row>
    <row r="27" spans="1:3">
      <c r="A27" s="36" t="str">
        <f>P8</f>
        <v>Site 8</v>
      </c>
      <c r="B27" s="36" t="str">
        <f>Q8</f>
        <v>Grandview House</v>
      </c>
      <c r="C27" s="37">
        <f>Q15</f>
        <v>8</v>
      </c>
    </row>
    <row r="28" spans="1:3">
      <c r="A28" s="36" t="str">
        <f>R8</f>
        <v>Site 9</v>
      </c>
      <c r="B28" s="36" t="str">
        <f>S8</f>
        <v>Firehall #4</v>
      </c>
      <c r="C28" s="37">
        <f>S15</f>
        <v>14</v>
      </c>
    </row>
  </sheetData>
  <phoneticPr fontId="13" type="noConversion"/>
  <dataValidations count="2">
    <dataValidation type="list" allowBlank="1" showInputMessage="1" showErrorMessage="1" sqref="B10 B12:B14 D12:D14 D10 F10 F12:F14 H10 H12:H14 J10 J12:J14 L10 L12:L14 N10 P10 R10 N12:N14 P12:P14 R12:R14" xr:uid="{00000000-0002-0000-0200-000000000000}">
      <formula1>"Yes, No"</formula1>
    </dataValidation>
    <dataValidation type="list" allowBlank="1" showInputMessage="1" showErrorMessage="1" sqref="B11 D11 F11 H11 J11 L11 N11 P11 R11" xr:uid="{00000000-0002-0000-0200-000001000000}">
      <formula1>"None, CCFLB only, CCFLB and Richmond, CCFLB and Richmond and Vancouver"</formula1>
    </dataValidation>
  </dataValidations>
  <pageMargins left="0.7" right="0.7" top="0.75" bottom="0.75" header="0.3" footer="0.3"/>
  <pageSetup scale="2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7:I25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defaultColWidth="8.875" defaultRowHeight="15.75"/>
  <cols>
    <col min="1" max="1" width="46.125" customWidth="1"/>
    <col min="2" max="19" width="20.625" customWidth="1"/>
  </cols>
  <sheetData>
    <row r="7" spans="1:9" ht="19.5" thickBot="1">
      <c r="A7" s="33" t="s">
        <v>89</v>
      </c>
    </row>
    <row r="8" spans="1:9" ht="18.75">
      <c r="A8" s="33"/>
      <c r="B8" s="43" t="s">
        <v>34</v>
      </c>
      <c r="C8" s="44" t="s">
        <v>35</v>
      </c>
      <c r="D8" s="43" t="s">
        <v>34</v>
      </c>
      <c r="E8" s="44" t="s">
        <v>35</v>
      </c>
      <c r="F8" s="43" t="s">
        <v>34</v>
      </c>
      <c r="G8" s="44" t="s">
        <v>35</v>
      </c>
      <c r="H8" s="43" t="s">
        <v>34</v>
      </c>
      <c r="I8" s="44" t="s">
        <v>35</v>
      </c>
    </row>
    <row r="9" spans="1:9" ht="18.75">
      <c r="A9" s="33"/>
      <c r="B9" s="45" t="s">
        <v>68</v>
      </c>
      <c r="C9" s="46" t="s">
        <v>73</v>
      </c>
      <c r="D9" s="45" t="s">
        <v>70</v>
      </c>
      <c r="E9" s="46" t="s">
        <v>74</v>
      </c>
      <c r="F9" s="45" t="s">
        <v>71</v>
      </c>
      <c r="G9" s="46" t="s">
        <v>75</v>
      </c>
      <c r="H9" s="45" t="s">
        <v>72</v>
      </c>
      <c r="I9" s="46" t="s">
        <v>76</v>
      </c>
    </row>
    <row r="10" spans="1:9">
      <c r="A10" s="40" t="s">
        <v>26</v>
      </c>
      <c r="B10" s="47" t="s">
        <v>27</v>
      </c>
      <c r="C10" s="48" t="s">
        <v>28</v>
      </c>
      <c r="D10" s="47" t="s">
        <v>27</v>
      </c>
      <c r="E10" s="48" t="s">
        <v>28</v>
      </c>
      <c r="F10" s="47" t="s">
        <v>27</v>
      </c>
      <c r="G10" s="48" t="s">
        <v>28</v>
      </c>
      <c r="H10" s="47" t="s">
        <v>27</v>
      </c>
      <c r="I10" s="48" t="s">
        <v>28</v>
      </c>
    </row>
    <row r="11" spans="1:9" ht="63">
      <c r="A11" s="41" t="s">
        <v>90</v>
      </c>
      <c r="B11" s="49" t="s">
        <v>5</v>
      </c>
      <c r="C11" s="50">
        <f t="shared" ref="C11:C16" si="0">IF(B11="Yes", 1, 0)</f>
        <v>0</v>
      </c>
      <c r="D11" s="49" t="s">
        <v>5</v>
      </c>
      <c r="E11" s="50">
        <f t="shared" ref="E11:E16" si="1">IF(D11="Yes", 1, 0)</f>
        <v>0</v>
      </c>
      <c r="F11" s="49" t="s">
        <v>5</v>
      </c>
      <c r="G11" s="50">
        <f t="shared" ref="G11:G16" si="2">IF(F11="Yes", 1, 0)</f>
        <v>0</v>
      </c>
      <c r="H11" s="49" t="s">
        <v>5</v>
      </c>
      <c r="I11" s="50">
        <f t="shared" ref="I11:I16" si="3">IF(H11="Yes", 1, 0)</f>
        <v>0</v>
      </c>
    </row>
    <row r="12" spans="1:9" ht="63">
      <c r="A12" s="41" t="s">
        <v>31</v>
      </c>
      <c r="B12" s="49" t="s">
        <v>5</v>
      </c>
      <c r="C12" s="50">
        <f t="shared" si="0"/>
        <v>0</v>
      </c>
      <c r="D12" s="49"/>
      <c r="E12" s="50">
        <f t="shared" si="1"/>
        <v>0</v>
      </c>
      <c r="F12" s="49"/>
      <c r="G12" s="50">
        <f t="shared" si="2"/>
        <v>0</v>
      </c>
      <c r="H12" s="49"/>
      <c r="I12" s="50">
        <f t="shared" si="3"/>
        <v>0</v>
      </c>
    </row>
    <row r="13" spans="1:9" ht="63">
      <c r="A13" s="41" t="s">
        <v>79</v>
      </c>
      <c r="B13" s="49" t="s">
        <v>5</v>
      </c>
      <c r="C13" s="50">
        <f t="shared" si="0"/>
        <v>0</v>
      </c>
      <c r="D13" s="49"/>
      <c r="E13" s="50">
        <f t="shared" si="1"/>
        <v>0</v>
      </c>
      <c r="F13" s="49"/>
      <c r="G13" s="50">
        <f t="shared" si="2"/>
        <v>0</v>
      </c>
      <c r="H13" s="49"/>
      <c r="I13" s="50">
        <f t="shared" si="3"/>
        <v>0</v>
      </c>
    </row>
    <row r="14" spans="1:9" ht="31.5">
      <c r="A14" s="41" t="s">
        <v>80</v>
      </c>
      <c r="B14" s="49" t="s">
        <v>5</v>
      </c>
      <c r="C14" s="50">
        <f t="shared" si="0"/>
        <v>0</v>
      </c>
      <c r="D14" s="49"/>
      <c r="E14" s="50">
        <f t="shared" si="1"/>
        <v>0</v>
      </c>
      <c r="F14" s="49"/>
      <c r="G14" s="50">
        <f t="shared" si="2"/>
        <v>0</v>
      </c>
      <c r="H14" s="49"/>
      <c r="I14" s="50">
        <f t="shared" si="3"/>
        <v>0</v>
      </c>
    </row>
    <row r="15" spans="1:9" s="70" customFormat="1" ht="31.5">
      <c r="A15" s="67" t="s">
        <v>96</v>
      </c>
      <c r="B15" s="68" t="s">
        <v>5</v>
      </c>
      <c r="C15" s="69">
        <f t="shared" si="0"/>
        <v>0</v>
      </c>
      <c r="D15" s="68" t="s">
        <v>5</v>
      </c>
      <c r="E15" s="69">
        <f t="shared" si="1"/>
        <v>0</v>
      </c>
      <c r="F15" s="68" t="s">
        <v>5</v>
      </c>
      <c r="G15" s="69">
        <f t="shared" si="2"/>
        <v>0</v>
      </c>
      <c r="H15" s="68" t="s">
        <v>5</v>
      </c>
      <c r="I15" s="69">
        <f t="shared" si="3"/>
        <v>0</v>
      </c>
    </row>
    <row r="16" spans="1:9" ht="63">
      <c r="A16" s="41" t="s">
        <v>81</v>
      </c>
      <c r="B16" s="49"/>
      <c r="C16" s="50">
        <f t="shared" si="0"/>
        <v>0</v>
      </c>
      <c r="D16" s="49"/>
      <c r="E16" s="50">
        <f t="shared" si="1"/>
        <v>0</v>
      </c>
      <c r="F16" s="49"/>
      <c r="G16" s="50">
        <f t="shared" si="2"/>
        <v>0</v>
      </c>
      <c r="H16" s="49" t="s">
        <v>5</v>
      </c>
      <c r="I16" s="50">
        <f t="shared" si="3"/>
        <v>0</v>
      </c>
    </row>
    <row r="17" spans="1:9" ht="16.5" thickBot="1">
      <c r="A17" s="42" t="s">
        <v>29</v>
      </c>
      <c r="B17" s="51"/>
      <c r="C17" s="52">
        <f>SUM(C11:C16)</f>
        <v>0</v>
      </c>
      <c r="D17" s="51"/>
      <c r="E17" s="52">
        <f>SUM(E11:E16)</f>
        <v>0</v>
      </c>
      <c r="F17" s="51"/>
      <c r="G17" s="52">
        <f>SUM(G11:G16)</f>
        <v>0</v>
      </c>
      <c r="H17" s="51"/>
      <c r="I17" s="52">
        <f>SUM(I11:I16)</f>
        <v>0</v>
      </c>
    </row>
    <row r="20" spans="1:9" ht="18.75">
      <c r="A20" s="33" t="s">
        <v>85</v>
      </c>
    </row>
    <row r="21" spans="1:9">
      <c r="A21" s="35" t="s">
        <v>34</v>
      </c>
      <c r="B21" s="35" t="s">
        <v>35</v>
      </c>
      <c r="C21" s="35" t="s">
        <v>69</v>
      </c>
    </row>
    <row r="22" spans="1:9">
      <c r="A22" s="38" t="str">
        <f>B9</f>
        <v>Site #1</v>
      </c>
      <c r="B22" s="38" t="str">
        <f>C9</f>
        <v>Vacant A</v>
      </c>
      <c r="C22" s="39">
        <f>C17</f>
        <v>0</v>
      </c>
    </row>
    <row r="23" spans="1:9">
      <c r="A23" s="38" t="str">
        <f>D9</f>
        <v>Site #2</v>
      </c>
      <c r="B23" s="38" t="str">
        <f>E9</f>
        <v>Vacant B</v>
      </c>
      <c r="C23" s="39">
        <f>E17</f>
        <v>0</v>
      </c>
    </row>
    <row r="24" spans="1:9">
      <c r="A24" s="38" t="str">
        <f>F9</f>
        <v>Site #3</v>
      </c>
      <c r="B24" s="38" t="str">
        <f>G9</f>
        <v>Vacant C</v>
      </c>
      <c r="C24" s="39">
        <f>G17</f>
        <v>0</v>
      </c>
    </row>
    <row r="25" spans="1:9">
      <c r="A25" s="38" t="str">
        <f>H9</f>
        <v>Site #4</v>
      </c>
      <c r="B25" s="38" t="str">
        <f>I9</f>
        <v>Vacant D</v>
      </c>
      <c r="C25" s="39">
        <f>I17</f>
        <v>0</v>
      </c>
    </row>
  </sheetData>
  <dataValidations count="1">
    <dataValidation type="list" allowBlank="1" showInputMessage="1" showErrorMessage="1" sqref="B11:B16 H11:H16 D11:D16 F11:F16" xr:uid="{00000000-0002-0000-0300-000000000000}">
      <formula1>"Yes, No"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40FF"/>
  </sheetPr>
  <dimension ref="A6:E29"/>
  <sheetViews>
    <sheetView workbookViewId="0">
      <pane xSplit="1" ySplit="9" topLeftCell="B10" activePane="bottomRight" state="frozen"/>
      <selection pane="topRight" activeCell="B1" sqref="B1"/>
      <selection pane="bottomLeft" activeCell="A7" sqref="A7"/>
      <selection pane="bottomRight" activeCell="G10" sqref="G10"/>
    </sheetView>
  </sheetViews>
  <sheetFormatPr defaultColWidth="8.875" defaultRowHeight="15.75"/>
  <cols>
    <col min="1" max="1" width="46.125" customWidth="1"/>
    <col min="2" max="17" width="20.625" customWidth="1"/>
  </cols>
  <sheetData>
    <row r="6" spans="1:5" ht="19.5" thickBot="1">
      <c r="A6" s="33" t="s">
        <v>92</v>
      </c>
    </row>
    <row r="7" spans="1:5" ht="18.75">
      <c r="A7" s="33"/>
      <c r="B7" s="43" t="s">
        <v>34</v>
      </c>
      <c r="C7" s="44" t="s">
        <v>35</v>
      </c>
      <c r="D7" s="43" t="s">
        <v>34</v>
      </c>
      <c r="E7" s="44" t="s">
        <v>35</v>
      </c>
    </row>
    <row r="8" spans="1:5" ht="18.75">
      <c r="A8" s="33"/>
      <c r="B8" s="45" t="s">
        <v>68</v>
      </c>
      <c r="C8" s="46" t="s">
        <v>77</v>
      </c>
      <c r="D8" s="45" t="s">
        <v>70</v>
      </c>
      <c r="E8" s="46" t="s">
        <v>78</v>
      </c>
    </row>
    <row r="9" spans="1:5">
      <c r="A9" s="40" t="s">
        <v>26</v>
      </c>
      <c r="B9" s="47" t="s">
        <v>27</v>
      </c>
      <c r="C9" s="48" t="s">
        <v>28</v>
      </c>
      <c r="D9" s="47" t="s">
        <v>27</v>
      </c>
      <c r="E9" s="48" t="s">
        <v>28</v>
      </c>
    </row>
    <row r="10" spans="1:5" ht="47.25">
      <c r="A10" s="66" t="s">
        <v>91</v>
      </c>
      <c r="B10" s="49" t="s">
        <v>5</v>
      </c>
      <c r="C10" s="50">
        <f>IF(B10="Yes", 2, 0)</f>
        <v>0</v>
      </c>
      <c r="D10" s="49"/>
      <c r="E10" s="50">
        <f>IF(D10="Yes", 2, 0)</f>
        <v>0</v>
      </c>
    </row>
    <row r="11" spans="1:5">
      <c r="A11" s="66" t="s">
        <v>82</v>
      </c>
      <c r="B11" s="49" t="s">
        <v>5</v>
      </c>
      <c r="C11" s="50">
        <f>IF(B11="Yes", 2, 0)</f>
        <v>0</v>
      </c>
      <c r="D11" s="49"/>
      <c r="E11" s="50">
        <f>IF(D11="Yes", 2, 0)</f>
        <v>0</v>
      </c>
    </row>
    <row r="12" spans="1:5">
      <c r="A12" s="66" t="s">
        <v>83</v>
      </c>
      <c r="B12" s="49" t="s">
        <v>5</v>
      </c>
      <c r="C12" s="50">
        <f>IF(B12="Yes", 2, 0)</f>
        <v>0</v>
      </c>
      <c r="D12" s="49"/>
      <c r="E12" s="50">
        <f>IF(D12="Yes", 2, 0)</f>
        <v>0</v>
      </c>
    </row>
    <row r="13" spans="1:5" ht="31.5">
      <c r="A13" s="66" t="s">
        <v>99</v>
      </c>
      <c r="B13" s="49" t="s">
        <v>5</v>
      </c>
      <c r="C13" s="50">
        <f>IF(B13="Yes", 2, 0)</f>
        <v>0</v>
      </c>
      <c r="D13" s="49"/>
      <c r="E13" s="50">
        <f>IF(D13="Yes", 2, 0)</f>
        <v>0</v>
      </c>
    </row>
    <row r="14" spans="1:5" ht="16.5" thickBot="1">
      <c r="A14" s="42" t="s">
        <v>29</v>
      </c>
      <c r="B14" s="51"/>
      <c r="C14" s="52">
        <f>SUM(C10:C13)</f>
        <v>0</v>
      </c>
      <c r="D14" s="51"/>
      <c r="E14" s="52">
        <f>SUM(E10:E13)</f>
        <v>0</v>
      </c>
    </row>
    <row r="18" spans="1:3" ht="18.75">
      <c r="A18" s="33" t="s">
        <v>84</v>
      </c>
    </row>
    <row r="19" spans="1:3">
      <c r="A19" s="35" t="s">
        <v>34</v>
      </c>
      <c r="B19" s="35" t="s">
        <v>35</v>
      </c>
      <c r="C19" s="35" t="s">
        <v>69</v>
      </c>
    </row>
    <row r="20" spans="1:3">
      <c r="A20" s="38" t="str">
        <f>B8</f>
        <v>Site #1</v>
      </c>
      <c r="B20" s="38" t="str">
        <f>C8</f>
        <v>School A</v>
      </c>
      <c r="C20" s="39">
        <f>C14</f>
        <v>0</v>
      </c>
    </row>
    <row r="21" spans="1:3">
      <c r="A21" s="38" t="str">
        <f>D8</f>
        <v>Site #2</v>
      </c>
      <c r="B21" s="38" t="str">
        <f>E8</f>
        <v>School B</v>
      </c>
      <c r="C21" s="39">
        <f>E14</f>
        <v>0</v>
      </c>
    </row>
    <row r="22" spans="1:3">
      <c r="A22" s="38"/>
      <c r="B22" s="38"/>
      <c r="C22" s="39"/>
    </row>
    <row r="23" spans="1:3">
      <c r="A23" s="38"/>
      <c r="B23" s="38"/>
      <c r="C23" s="39"/>
    </row>
    <row r="24" spans="1:3">
      <c r="A24" s="38"/>
      <c r="B24" s="38"/>
      <c r="C24" s="39"/>
    </row>
    <row r="25" spans="1:3">
      <c r="A25" s="38"/>
      <c r="B25" s="38"/>
      <c r="C25" s="39"/>
    </row>
    <row r="26" spans="1:3">
      <c r="A26" s="38"/>
      <c r="B26" s="38"/>
      <c r="C26" s="39"/>
    </row>
    <row r="27" spans="1:3">
      <c r="A27" s="38"/>
      <c r="B27" s="38"/>
      <c r="C27" s="39"/>
    </row>
    <row r="28" spans="1:3">
      <c r="A28" s="38"/>
      <c r="B28" s="38"/>
      <c r="C28" s="39"/>
    </row>
    <row r="29" spans="1:3">
      <c r="A29" s="38"/>
      <c r="B29" s="38"/>
      <c r="C29" s="39"/>
    </row>
  </sheetData>
  <dataValidations count="1">
    <dataValidation type="list" allowBlank="1" showInputMessage="1" showErrorMessage="1" sqref="B10:B13 D10:D13" xr:uid="{00000000-0002-0000-0400-000000000000}">
      <formula1>"Yes, No"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DFF"/>
  </sheetPr>
  <dimension ref="A7:I25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ColWidth="8.875" defaultRowHeight="15.75"/>
  <cols>
    <col min="1" max="1" width="46.125" customWidth="1"/>
    <col min="2" max="19" width="20.625" customWidth="1"/>
  </cols>
  <sheetData>
    <row r="7" spans="1:9" ht="19.5" thickBot="1">
      <c r="A7" s="33" t="s">
        <v>100</v>
      </c>
    </row>
    <row r="8" spans="1:9" ht="18.75">
      <c r="A8" s="33"/>
      <c r="B8" s="43" t="s">
        <v>34</v>
      </c>
      <c r="C8" s="44" t="s">
        <v>35</v>
      </c>
      <c r="D8" s="43" t="s">
        <v>34</v>
      </c>
      <c r="E8" s="44" t="s">
        <v>35</v>
      </c>
      <c r="F8" s="43" t="s">
        <v>34</v>
      </c>
      <c r="G8" s="44" t="s">
        <v>35</v>
      </c>
      <c r="H8" s="43" t="s">
        <v>34</v>
      </c>
      <c r="I8" s="44" t="s">
        <v>35</v>
      </c>
    </row>
    <row r="9" spans="1:9" ht="18.75">
      <c r="A9" s="33"/>
      <c r="B9" s="45" t="s">
        <v>68</v>
      </c>
      <c r="C9" s="46" t="s">
        <v>101</v>
      </c>
      <c r="D9" s="45" t="s">
        <v>70</v>
      </c>
      <c r="E9" s="46" t="s">
        <v>102</v>
      </c>
      <c r="F9" s="45" t="s">
        <v>71</v>
      </c>
      <c r="G9" s="46" t="s">
        <v>103</v>
      </c>
      <c r="H9" s="45" t="s">
        <v>72</v>
      </c>
      <c r="I9" s="46" t="s">
        <v>104</v>
      </c>
    </row>
    <row r="10" spans="1:9">
      <c r="A10" s="40" t="s">
        <v>26</v>
      </c>
      <c r="B10" s="47" t="s">
        <v>27</v>
      </c>
      <c r="C10" s="48" t="s">
        <v>28</v>
      </c>
      <c r="D10" s="47" t="s">
        <v>27</v>
      </c>
      <c r="E10" s="48" t="s">
        <v>28</v>
      </c>
      <c r="F10" s="47" t="s">
        <v>27</v>
      </c>
      <c r="G10" s="48" t="s">
        <v>28</v>
      </c>
      <c r="H10" s="47" t="s">
        <v>27</v>
      </c>
      <c r="I10" s="48" t="s">
        <v>28</v>
      </c>
    </row>
    <row r="11" spans="1:9" ht="63">
      <c r="A11" s="41" t="s">
        <v>90</v>
      </c>
      <c r="B11" s="49" t="s">
        <v>5</v>
      </c>
      <c r="C11" s="50">
        <f t="shared" ref="C11:C16" si="0">IF(B11="Yes", 1, 0)</f>
        <v>0</v>
      </c>
      <c r="D11" s="49" t="s">
        <v>5</v>
      </c>
      <c r="E11" s="50">
        <f t="shared" ref="E11:E16" si="1">IF(D11="Yes", 1, 0)</f>
        <v>0</v>
      </c>
      <c r="F11" s="49" t="s">
        <v>5</v>
      </c>
      <c r="G11" s="50">
        <f t="shared" ref="G11:G16" si="2">IF(F11="Yes", 1, 0)</f>
        <v>0</v>
      </c>
      <c r="H11" s="49" t="s">
        <v>5</v>
      </c>
      <c r="I11" s="50">
        <f t="shared" ref="I11:I16" si="3">IF(H11="Yes", 1, 0)</f>
        <v>0</v>
      </c>
    </row>
    <row r="12" spans="1:9" ht="63">
      <c r="A12" s="41" t="s">
        <v>31</v>
      </c>
      <c r="B12" s="49" t="s">
        <v>5</v>
      </c>
      <c r="C12" s="50">
        <f t="shared" si="0"/>
        <v>0</v>
      </c>
      <c r="D12" s="49"/>
      <c r="E12" s="50">
        <f t="shared" si="1"/>
        <v>0</v>
      </c>
      <c r="F12" s="49"/>
      <c r="G12" s="50">
        <f t="shared" si="2"/>
        <v>0</v>
      </c>
      <c r="H12" s="49"/>
      <c r="I12" s="50">
        <f t="shared" si="3"/>
        <v>0</v>
      </c>
    </row>
    <row r="13" spans="1:9" ht="63">
      <c r="A13" s="41" t="s">
        <v>79</v>
      </c>
      <c r="B13" s="49" t="s">
        <v>5</v>
      </c>
      <c r="C13" s="50">
        <f t="shared" si="0"/>
        <v>0</v>
      </c>
      <c r="D13" s="49"/>
      <c r="E13" s="50">
        <f t="shared" si="1"/>
        <v>0</v>
      </c>
      <c r="F13" s="49"/>
      <c r="G13" s="50">
        <f t="shared" si="2"/>
        <v>0</v>
      </c>
      <c r="H13" s="49"/>
      <c r="I13" s="50">
        <f t="shared" si="3"/>
        <v>0</v>
      </c>
    </row>
    <row r="14" spans="1:9" ht="31.5">
      <c r="A14" s="41" t="s">
        <v>80</v>
      </c>
      <c r="B14" s="49" t="s">
        <v>5</v>
      </c>
      <c r="C14" s="50">
        <f t="shared" si="0"/>
        <v>0</v>
      </c>
      <c r="D14" s="49"/>
      <c r="E14" s="50">
        <f t="shared" si="1"/>
        <v>0</v>
      </c>
      <c r="F14" s="49"/>
      <c r="G14" s="50">
        <f t="shared" si="2"/>
        <v>0</v>
      </c>
      <c r="H14" s="49"/>
      <c r="I14" s="50">
        <f t="shared" si="3"/>
        <v>0</v>
      </c>
    </row>
    <row r="15" spans="1:9" s="70" customFormat="1" ht="31.5">
      <c r="A15" s="67" t="s">
        <v>96</v>
      </c>
      <c r="B15" s="68" t="s">
        <v>5</v>
      </c>
      <c r="C15" s="69">
        <f t="shared" si="0"/>
        <v>0</v>
      </c>
      <c r="D15" s="68" t="s">
        <v>5</v>
      </c>
      <c r="E15" s="69">
        <f t="shared" si="1"/>
        <v>0</v>
      </c>
      <c r="F15" s="68" t="s">
        <v>5</v>
      </c>
      <c r="G15" s="69">
        <f t="shared" si="2"/>
        <v>0</v>
      </c>
      <c r="H15" s="68" t="s">
        <v>5</v>
      </c>
      <c r="I15" s="69">
        <f t="shared" si="3"/>
        <v>0</v>
      </c>
    </row>
    <row r="16" spans="1:9" ht="63">
      <c r="A16" s="41" t="s">
        <v>81</v>
      </c>
      <c r="B16" s="49"/>
      <c r="C16" s="50">
        <f t="shared" si="0"/>
        <v>0</v>
      </c>
      <c r="D16" s="49"/>
      <c r="E16" s="50">
        <f t="shared" si="1"/>
        <v>0</v>
      </c>
      <c r="F16" s="49"/>
      <c r="G16" s="50">
        <f t="shared" si="2"/>
        <v>0</v>
      </c>
      <c r="H16" s="49" t="s">
        <v>5</v>
      </c>
      <c r="I16" s="50">
        <f t="shared" si="3"/>
        <v>0</v>
      </c>
    </row>
    <row r="17" spans="1:9" ht="16.5" thickBot="1">
      <c r="A17" s="42" t="s">
        <v>29</v>
      </c>
      <c r="B17" s="51"/>
      <c r="C17" s="52">
        <f>SUM(C11:C16)</f>
        <v>0</v>
      </c>
      <c r="D17" s="51"/>
      <c r="E17" s="52">
        <f>SUM(E11:E16)</f>
        <v>0</v>
      </c>
      <c r="F17" s="51"/>
      <c r="G17" s="52">
        <f>SUM(G11:G16)</f>
        <v>0</v>
      </c>
      <c r="H17" s="51"/>
      <c r="I17" s="52">
        <f>SUM(I11:I16)</f>
        <v>0</v>
      </c>
    </row>
    <row r="20" spans="1:9" ht="18.75">
      <c r="A20" s="33" t="s">
        <v>100</v>
      </c>
    </row>
    <row r="21" spans="1:9">
      <c r="A21" s="35" t="s">
        <v>34</v>
      </c>
      <c r="B21" s="35" t="s">
        <v>35</v>
      </c>
      <c r="C21" s="35" t="s">
        <v>69</v>
      </c>
    </row>
    <row r="22" spans="1:9">
      <c r="A22" s="38" t="str">
        <f>B9</f>
        <v>Site #1</v>
      </c>
      <c r="B22" s="38" t="str">
        <f>C9</f>
        <v>New school planning A</v>
      </c>
      <c r="C22" s="39">
        <f>C17</f>
        <v>0</v>
      </c>
    </row>
    <row r="23" spans="1:9">
      <c r="A23" s="38" t="str">
        <f>D9</f>
        <v>Site #2</v>
      </c>
      <c r="B23" s="38" t="str">
        <f>E9</f>
        <v>New school planning B</v>
      </c>
      <c r="C23" s="39">
        <f>E17</f>
        <v>0</v>
      </c>
    </row>
    <row r="24" spans="1:9">
      <c r="A24" s="38" t="str">
        <f>F9</f>
        <v>Site #3</v>
      </c>
      <c r="B24" s="38" t="str">
        <f>G9</f>
        <v>New school planning C</v>
      </c>
      <c r="C24" s="39">
        <f>G17</f>
        <v>0</v>
      </c>
    </row>
    <row r="25" spans="1:9">
      <c r="A25" s="38" t="str">
        <f>H9</f>
        <v>Site #4</v>
      </c>
      <c r="B25" s="38" t="str">
        <f>I9</f>
        <v>New school planning D</v>
      </c>
      <c r="C25" s="39">
        <f>I17</f>
        <v>0</v>
      </c>
    </row>
  </sheetData>
  <dataValidations count="1">
    <dataValidation type="list" allowBlank="1" showInputMessage="1" showErrorMessage="1" sqref="B11:B16 H11:H16 D11:D16 F11:F16" xr:uid="{00000000-0002-0000-0500-000000000000}">
      <formula1>"Yes, No"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506BB1CE97A94EB27FF8D0D3EF15B7" ma:contentTypeVersion="8" ma:contentTypeDescription="Create a new document." ma:contentTypeScope="" ma:versionID="9cd89a5dd25e3590757ad7f45ab85778">
  <xsd:schema xmlns:xsd="http://www.w3.org/2001/XMLSchema" xmlns:xs="http://www.w3.org/2001/XMLSchema" xmlns:p="http://schemas.microsoft.com/office/2006/metadata/properties" xmlns:ns3="7ded8708-7599-4086-ad57-0b195a7daf5d" targetNamespace="http://schemas.microsoft.com/office/2006/metadata/properties" ma:root="true" ma:fieldsID="716db53266f0d2b9d4dd4432b523eca0" ns3:_="">
    <xsd:import namespace="7ded8708-7599-4086-ad57-0b195a7daf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d8708-7599-4086-ad57-0b195a7daf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69C493-B4D7-46D6-811F-3A56CBCFD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ed8708-7599-4086-ad57-0b195a7daf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559BDD-B93C-41D1-B265-63D1FAF6382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7ded8708-7599-4086-ad57-0b195a7daf5d"/>
  </ds:schemaRefs>
</ds:datastoreItem>
</file>

<file path=customXml/itemProps3.xml><?xml version="1.0" encoding="utf-8"?>
<ds:datastoreItem xmlns:ds="http://schemas.openxmlformats.org/officeDocument/2006/customXml" ds:itemID="{2B1F7EFE-0962-4324-880C-3490EDDC38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Child care area requirements</vt:lpstr>
      <vt:lpstr>Calculator</vt:lpstr>
      <vt:lpstr>Scen1-Existing Mun Facility</vt:lpstr>
      <vt:lpstr>Scen2-Vacant Site</vt:lpstr>
      <vt:lpstr>Scen3-Existing School</vt:lpstr>
      <vt:lpstr>Site4-Future school site</vt:lpstr>
      <vt:lpstr>Calculator!Print_Area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vickie4democracy@gmail.com</dc:creator>
  <cp:lastModifiedBy>Ali, Kylie</cp:lastModifiedBy>
  <cp:lastPrinted>2019-12-05T23:06:29Z</cp:lastPrinted>
  <dcterms:created xsi:type="dcterms:W3CDTF">2019-09-16T22:14:08Z</dcterms:created>
  <dcterms:modified xsi:type="dcterms:W3CDTF">2019-12-05T23:06:30Z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0x010100A1506BB1CE97A94EB27FF8D0D3EF15B7</vt:lpwstr>
  </property>
</Properties>
</file>