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showInkAnnotation="0" autoCompressPictures="0"/>
  <bookViews>
    <workbookView xWindow="940" yWindow="0" windowWidth="17220" windowHeight="11560" tabRatio="953" firstSheet="1" activeTab="5"/>
  </bookViews>
  <sheets>
    <sheet name="B1 Priorit'n Notes" sheetId="1" r:id="rId1"/>
    <sheet name="B1 Prioritization " sheetId="12" r:id="rId2"/>
    <sheet name="Risk Matrix" sheetId="2" r:id="rId3"/>
    <sheet name="B2 $ for Asset Replace. Notes" sheetId="6" r:id="rId4"/>
    <sheet name="B2 $ for Asset Replace.  " sheetId="11" r:id="rId5"/>
    <sheet name="B3 Replace. Res. A. Notes " sheetId="8" r:id="rId6"/>
    <sheet name="B3 Replac. Res. A. " sheetId="13" r:id="rId7"/>
    <sheet name="Service Life - Assets" sheetId="14" r:id="rId8"/>
    <sheet name="Sheet1" sheetId="15" r:id="rId9"/>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20" i="11" l="1"/>
  <c r="H27" i="8"/>
  <c r="F14" i="8"/>
  <c r="H14" i="8"/>
  <c r="H19" i="8"/>
  <c r="H28" i="8"/>
  <c r="H31" i="8"/>
  <c r="H33" i="8"/>
  <c r="H34" i="8"/>
  <c r="I26" i="8"/>
  <c r="I27" i="8"/>
  <c r="F17" i="8"/>
  <c r="I17" i="8"/>
  <c r="I19" i="8"/>
  <c r="I28" i="8"/>
  <c r="I31" i="8"/>
  <c r="I33" i="8"/>
  <c r="F16" i="8"/>
  <c r="R16" i="8"/>
  <c r="R19" i="8"/>
  <c r="R28" i="8"/>
  <c r="Q19" i="8"/>
  <c r="Q28" i="8"/>
  <c r="P19" i="8"/>
  <c r="P28" i="8"/>
  <c r="O19" i="8"/>
  <c r="O28" i="8"/>
  <c r="N19" i="8"/>
  <c r="N28" i="8"/>
  <c r="F15" i="8"/>
  <c r="M15" i="8"/>
  <c r="M19" i="8"/>
  <c r="M28" i="8"/>
  <c r="L19" i="8"/>
  <c r="L28" i="8"/>
  <c r="K19" i="8"/>
  <c r="K28" i="8"/>
  <c r="J19" i="8"/>
  <c r="J28" i="8"/>
  <c r="J27" i="8"/>
  <c r="K27" i="8"/>
  <c r="L27" i="8"/>
  <c r="M27" i="8"/>
  <c r="N27" i="8"/>
  <c r="O27" i="8"/>
  <c r="P27" i="8"/>
  <c r="Q27" i="8"/>
  <c r="R27" i="8"/>
  <c r="H27" i="13"/>
  <c r="I27" i="13"/>
  <c r="J27" i="13"/>
  <c r="K27" i="13"/>
  <c r="L27" i="13"/>
  <c r="M27" i="13"/>
  <c r="N27" i="13"/>
  <c r="O27" i="13"/>
  <c r="P27" i="13"/>
  <c r="Q27" i="13"/>
  <c r="R27" i="13"/>
  <c r="R19" i="13"/>
  <c r="Q19" i="13"/>
  <c r="P19" i="13"/>
  <c r="O19" i="13"/>
  <c r="N19" i="13"/>
  <c r="M19" i="13"/>
  <c r="L19" i="13"/>
  <c r="J19" i="13"/>
  <c r="I19" i="13"/>
  <c r="H19" i="13"/>
  <c r="Q28" i="13"/>
  <c r="P28" i="13"/>
  <c r="O28" i="13"/>
  <c r="N28" i="13"/>
  <c r="L28" i="13"/>
  <c r="J28" i="13"/>
  <c r="F17" i="13"/>
  <c r="I28" i="13"/>
  <c r="F16" i="13"/>
  <c r="R28" i="13"/>
  <c r="F15" i="13"/>
  <c r="M28" i="13"/>
  <c r="F14" i="13"/>
  <c r="F13" i="13"/>
  <c r="K13" i="13"/>
  <c r="K19" i="13"/>
  <c r="K28" i="13"/>
  <c r="I11" i="13"/>
  <c r="J11" i="13"/>
  <c r="K11" i="13"/>
  <c r="L11" i="13"/>
  <c r="M11" i="13"/>
  <c r="N11" i="13"/>
  <c r="O11" i="13"/>
  <c r="P11" i="13"/>
  <c r="Q11" i="13"/>
  <c r="R11" i="13"/>
  <c r="F13" i="8"/>
  <c r="L13" i="8"/>
  <c r="I11" i="8"/>
  <c r="H28" i="13"/>
  <c r="H31" i="13"/>
  <c r="H33" i="13"/>
  <c r="H34" i="13"/>
  <c r="I26" i="13"/>
  <c r="I31" i="13"/>
  <c r="J11" i="8"/>
  <c r="K11" i="8"/>
  <c r="L11" i="8"/>
  <c r="M11" i="8"/>
  <c r="N11" i="8"/>
  <c r="O11" i="8"/>
  <c r="P11" i="8"/>
  <c r="Q11" i="8"/>
  <c r="R11" i="8"/>
  <c r="I33" i="13"/>
  <c r="I34" i="13"/>
  <c r="J26" i="13"/>
  <c r="J31" i="13"/>
  <c r="I34" i="8"/>
  <c r="J26" i="8"/>
  <c r="J31" i="8"/>
  <c r="J33" i="8"/>
  <c r="J33" i="13"/>
  <c r="J34" i="13"/>
  <c r="K26" i="13"/>
  <c r="K31" i="13"/>
  <c r="K33" i="13"/>
  <c r="K34" i="13"/>
  <c r="L26" i="13"/>
  <c r="L31" i="13"/>
  <c r="L33" i="13"/>
  <c r="L34" i="13"/>
  <c r="M26" i="13"/>
  <c r="M31" i="13"/>
  <c r="J34" i="8"/>
  <c r="K26" i="8"/>
  <c r="K31" i="8"/>
  <c r="K33" i="8"/>
  <c r="M33" i="13"/>
  <c r="M34" i="13"/>
  <c r="N26" i="13"/>
  <c r="N31" i="13"/>
  <c r="K34" i="8"/>
  <c r="L26" i="8"/>
  <c r="L31" i="8"/>
  <c r="L33" i="8"/>
  <c r="N33" i="13"/>
  <c r="N34" i="13"/>
  <c r="O26" i="13"/>
  <c r="O31" i="13"/>
  <c r="L34" i="8"/>
  <c r="M26" i="8"/>
  <c r="M31" i="8"/>
  <c r="M33" i="8"/>
  <c r="O33" i="13"/>
  <c r="O34" i="13"/>
  <c r="P26" i="13"/>
  <c r="P31" i="13"/>
  <c r="M34" i="8"/>
  <c r="N26" i="8"/>
  <c r="N31" i="8"/>
  <c r="N33" i="8"/>
  <c r="P33" i="13"/>
  <c r="P34" i="13"/>
  <c r="Q26" i="13"/>
  <c r="Q31" i="13"/>
  <c r="N34" i="8"/>
  <c r="O26" i="8"/>
  <c r="O31" i="8"/>
  <c r="O33" i="8"/>
  <c r="Q33" i="13"/>
  <c r="Q34" i="13"/>
  <c r="R26" i="13"/>
  <c r="R31" i="13"/>
  <c r="O34" i="8"/>
  <c r="P26" i="8"/>
  <c r="P31" i="8"/>
  <c r="P33" i="8"/>
  <c r="R33" i="13"/>
  <c r="R34" i="13"/>
  <c r="P34" i="8"/>
  <c r="Q26" i="8"/>
  <c r="Q31" i="8"/>
  <c r="Q33" i="8"/>
  <c r="Q34" i="8"/>
  <c r="R26" i="8"/>
  <c r="R31" i="8"/>
  <c r="R33" i="8"/>
  <c r="R34" i="8"/>
</calcChain>
</file>

<file path=xl/comments1.xml><?xml version="1.0" encoding="utf-8"?>
<comments xmlns="http://schemas.openxmlformats.org/spreadsheetml/2006/main">
  <authors>
    <author>VJ Rogers</author>
  </authors>
  <commentList>
    <comment ref="H3" authorId="0">
      <text>
        <r>
          <rPr>
            <b/>
            <sz val="9"/>
            <color indexed="81"/>
            <rFont val="Tahoma"/>
            <family val="2"/>
          </rPr>
          <t>VJ Rogers:</t>
        </r>
        <r>
          <rPr>
            <sz val="9"/>
            <color indexed="81"/>
            <rFont val="Tahoma"/>
            <family val="2"/>
          </rPr>
          <t xml:space="preserve">
In Step 1 for each </t>
        </r>
        <r>
          <rPr>
            <i/>
            <sz val="9"/>
            <color indexed="81"/>
            <rFont val="Tahoma"/>
            <family val="2"/>
          </rPr>
          <t>Hazard</t>
        </r>
        <r>
          <rPr>
            <sz val="9"/>
            <color indexed="81"/>
            <rFont val="Tahoma"/>
            <family val="2"/>
          </rPr>
          <t xml:space="preserve"> assess the </t>
        </r>
        <r>
          <rPr>
            <i/>
            <sz val="9"/>
            <color indexed="81"/>
            <rFont val="Tahoma"/>
            <family val="2"/>
          </rPr>
          <t>Impact</t>
        </r>
        <r>
          <rPr>
            <sz val="9"/>
            <color indexed="81"/>
            <rFont val="Tahoma"/>
            <family val="2"/>
          </rPr>
          <t xml:space="preserve">. For example, a </t>
        </r>
        <r>
          <rPr>
            <i/>
            <sz val="9"/>
            <color indexed="81"/>
            <rFont val="Tahoma"/>
            <family val="2"/>
          </rPr>
          <t>Hazard</t>
        </r>
        <r>
          <rPr>
            <sz val="9"/>
            <color indexed="81"/>
            <rFont val="Tahoma"/>
            <family val="2"/>
          </rPr>
          <t xml:space="preserve"> might be failure of the disinfection unit, and you would say the impact is </t>
        </r>
        <r>
          <rPr>
            <i/>
            <sz val="9"/>
            <color indexed="81"/>
            <rFont val="Tahoma"/>
            <family val="2"/>
          </rPr>
          <t>Critical</t>
        </r>
        <r>
          <rPr>
            <sz val="9"/>
            <color indexed="81"/>
            <rFont val="Tahoma"/>
            <family val="2"/>
          </rPr>
          <t xml:space="preserve">. </t>
        </r>
      </text>
    </comment>
    <comment ref="N12" authorId="0">
      <text>
        <r>
          <rPr>
            <b/>
            <sz val="9"/>
            <color indexed="81"/>
            <rFont val="Tahoma"/>
            <family val="2"/>
          </rPr>
          <t>VJ Rogers:</t>
        </r>
        <r>
          <rPr>
            <sz val="9"/>
            <color indexed="81"/>
            <rFont val="Tahoma"/>
            <family val="2"/>
          </rPr>
          <t xml:space="preserve">
In Step 2 you identified the </t>
        </r>
        <r>
          <rPr>
            <i/>
            <sz val="9"/>
            <color indexed="81"/>
            <rFont val="Tahoma"/>
            <family val="2"/>
          </rPr>
          <t>risk</t>
        </r>
        <r>
          <rPr>
            <sz val="9"/>
            <color indexed="81"/>
            <rFont val="Tahoma"/>
            <family val="2"/>
          </rPr>
          <t xml:space="preserve"> for each </t>
        </r>
        <r>
          <rPr>
            <i/>
            <sz val="9"/>
            <color indexed="81"/>
            <rFont val="Tahoma"/>
            <family val="2"/>
          </rPr>
          <t>Hazard</t>
        </r>
        <r>
          <rPr>
            <sz val="9"/>
            <color indexed="81"/>
            <rFont val="Tahoma"/>
            <family val="2"/>
          </rPr>
          <t xml:space="preserve">. Use the Table in Step 3 to see the </t>
        </r>
        <r>
          <rPr>
            <i/>
            <sz val="9"/>
            <color indexed="81"/>
            <rFont val="Tahoma"/>
            <family val="2"/>
          </rPr>
          <t>Priority</t>
        </r>
        <r>
          <rPr>
            <sz val="9"/>
            <color indexed="81"/>
            <rFont val="Tahoma"/>
            <family val="2"/>
          </rPr>
          <t xml:space="preserve"> to be assigned. Enter this information in Worksheet B1.</t>
        </r>
      </text>
    </comment>
    <comment ref="D16" authorId="0">
      <text>
        <r>
          <rPr>
            <b/>
            <sz val="9"/>
            <color indexed="81"/>
            <rFont val="Tahoma"/>
            <family val="2"/>
          </rPr>
          <t>VJ Rogers:</t>
        </r>
        <r>
          <rPr>
            <sz val="9"/>
            <color indexed="81"/>
            <rFont val="Tahoma"/>
            <family val="2"/>
          </rPr>
          <t xml:space="preserve">
In Step 2 for each </t>
        </r>
        <r>
          <rPr>
            <i/>
            <sz val="9"/>
            <color indexed="81"/>
            <rFont val="Tahoma"/>
            <family val="2"/>
          </rPr>
          <t>Hazard</t>
        </r>
        <r>
          <rPr>
            <sz val="9"/>
            <color indexed="81"/>
            <rFont val="Tahoma"/>
            <family val="2"/>
          </rPr>
          <t xml:space="preserve"> you first identify the </t>
        </r>
        <r>
          <rPr>
            <i/>
            <sz val="9"/>
            <color indexed="81"/>
            <rFont val="Tahoma"/>
            <family val="2"/>
          </rPr>
          <t>Probability</t>
        </r>
        <r>
          <rPr>
            <sz val="9"/>
            <color indexed="81"/>
            <rFont val="Tahoma"/>
            <family val="2"/>
          </rPr>
          <t xml:space="preserve"> of occurence.  Using the </t>
        </r>
        <r>
          <rPr>
            <i/>
            <sz val="9"/>
            <color indexed="81"/>
            <rFont val="Tahoma"/>
            <family val="2"/>
          </rPr>
          <t>Impact</t>
        </r>
        <r>
          <rPr>
            <sz val="9"/>
            <color indexed="81"/>
            <rFont val="Tahoma"/>
            <family val="2"/>
          </rPr>
          <t xml:space="preserve"> you assessed in Step 1, together with the </t>
        </r>
        <r>
          <rPr>
            <i/>
            <sz val="9"/>
            <color indexed="81"/>
            <rFont val="Tahoma"/>
            <family val="2"/>
          </rPr>
          <t>Probability</t>
        </r>
        <r>
          <rPr>
            <sz val="9"/>
            <color indexed="81"/>
            <rFont val="Tahoma"/>
            <family val="2"/>
          </rPr>
          <t xml:space="preserve">, look up in this table the </t>
        </r>
        <r>
          <rPr>
            <i/>
            <sz val="9"/>
            <color indexed="81"/>
            <rFont val="Tahoma"/>
            <family val="2"/>
          </rPr>
          <t>Risk</t>
        </r>
        <r>
          <rPr>
            <sz val="9"/>
            <color indexed="81"/>
            <rFont val="Tahoma"/>
            <family val="2"/>
          </rPr>
          <t xml:space="preserve"> posed by the </t>
        </r>
        <r>
          <rPr>
            <i/>
            <sz val="9"/>
            <color indexed="81"/>
            <rFont val="Tahoma"/>
            <family val="2"/>
          </rPr>
          <t>Hazar</t>
        </r>
        <r>
          <rPr>
            <sz val="9"/>
            <color indexed="81"/>
            <rFont val="Tahoma"/>
            <family val="2"/>
          </rPr>
          <t>d to find the cell where your impact from Step 1 meets the probability of it happening. Take this info. to Step 3.</t>
        </r>
      </text>
    </comment>
  </commentList>
</comments>
</file>

<file path=xl/comments2.xml><?xml version="1.0" encoding="utf-8"?>
<comments xmlns="http://schemas.openxmlformats.org/spreadsheetml/2006/main">
  <authors>
    <author>VJ Rogers</author>
  </authors>
  <commentList>
    <comment ref="B12" authorId="0">
      <text>
        <r>
          <rPr>
            <b/>
            <sz val="9"/>
            <color indexed="81"/>
            <rFont val="Tahoma"/>
            <family val="2"/>
          </rPr>
          <t>VJ Rogers:</t>
        </r>
        <r>
          <rPr>
            <sz val="9"/>
            <color indexed="81"/>
            <rFont val="Tahoma"/>
            <family val="2"/>
          </rPr>
          <t xml:space="preserve">
Add lines in table below for additional assets</t>
        </r>
      </text>
    </comment>
  </commentList>
</comments>
</file>

<file path=xl/comments3.xml><?xml version="1.0" encoding="utf-8"?>
<comments xmlns="http://schemas.openxmlformats.org/spreadsheetml/2006/main">
  <authors>
    <author>VJ Rogers</author>
  </authors>
  <commentList>
    <comment ref="B12" authorId="0">
      <text>
        <r>
          <rPr>
            <b/>
            <sz val="9"/>
            <color indexed="81"/>
            <rFont val="Tahoma"/>
            <family val="2"/>
          </rPr>
          <t>VJ Rogers:</t>
        </r>
        <r>
          <rPr>
            <sz val="9"/>
            <color indexed="81"/>
            <rFont val="Tahoma"/>
            <family val="2"/>
          </rPr>
          <t xml:space="preserve">
Add lines in table below for additional assets</t>
        </r>
      </text>
    </comment>
  </commentList>
</comments>
</file>

<file path=xl/sharedStrings.xml><?xml version="1.0" encoding="utf-8"?>
<sst xmlns="http://schemas.openxmlformats.org/spreadsheetml/2006/main" count="295" uniqueCount="182">
  <si>
    <t>Ref</t>
  </si>
  <si>
    <t>Asset</t>
  </si>
  <si>
    <t>Last Update:</t>
  </si>
  <si>
    <t xml:space="preserve">Water Supply System: </t>
  </si>
  <si>
    <t>Completed By:</t>
  </si>
  <si>
    <t>Useful Life Left</t>
  </si>
  <si>
    <t>Comments</t>
  </si>
  <si>
    <t>Redun-dancy</t>
  </si>
  <si>
    <t>Risk Assessment Matrix</t>
  </si>
  <si>
    <t>Medium</t>
  </si>
  <si>
    <t>High</t>
  </si>
  <si>
    <t>Imminent</t>
  </si>
  <si>
    <t>Low</t>
  </si>
  <si>
    <t>Critical</t>
  </si>
  <si>
    <t>Serious</t>
  </si>
  <si>
    <t>Significant</t>
  </si>
  <si>
    <t>Minor</t>
  </si>
  <si>
    <t xml:space="preserve">       IMPACT</t>
  </si>
  <si>
    <t>PROBABILITY</t>
  </si>
  <si>
    <t>high risk</t>
  </si>
  <si>
    <t>very high risk</t>
  </si>
  <si>
    <t>moderate risk</t>
  </si>
  <si>
    <t>minimal risk</t>
  </si>
  <si>
    <t>Risk</t>
  </si>
  <si>
    <t>Priority</t>
  </si>
  <si>
    <t>very high</t>
  </si>
  <si>
    <t>high</t>
  </si>
  <si>
    <t>moderate</t>
  </si>
  <si>
    <t>low</t>
  </si>
  <si>
    <t>Risk &amp; Priority</t>
  </si>
  <si>
    <t xml:space="preserve">Critical or Serious      </t>
  </si>
  <si>
    <t>IMPACT</t>
  </si>
  <si>
    <t>CATEGORY OF HAZARD</t>
  </si>
  <si>
    <t>Hazards &amp; Impacts</t>
  </si>
  <si>
    <r>
      <t>2.</t>
    </r>
    <r>
      <rPr>
        <sz val="9"/>
        <color indexed="8"/>
        <rFont val="Times New Roman"/>
        <family val="1"/>
      </rPr>
      <t xml:space="preserve">       </t>
    </r>
    <r>
      <rPr>
        <sz val="9"/>
        <color indexed="8"/>
        <rFont val="Calibri"/>
        <family val="2"/>
      </rPr>
      <t>Potential public health, safety or environmental concern</t>
    </r>
  </si>
  <si>
    <r>
      <t>3.</t>
    </r>
    <r>
      <rPr>
        <sz val="9"/>
        <color indexed="8"/>
        <rFont val="Times New Roman"/>
        <family val="1"/>
      </rPr>
      <t xml:space="preserve">       </t>
    </r>
    <r>
      <rPr>
        <sz val="9"/>
        <color indexed="8"/>
        <rFont val="Calibri"/>
        <family val="2"/>
      </rPr>
      <t>Internal safety concern or public nuisance</t>
    </r>
  </si>
  <si>
    <t>Your Notes</t>
  </si>
  <si>
    <t>PROBABILITY of Failure (*1)</t>
  </si>
  <si>
    <t>IMPACT of Failure (*2)</t>
  </si>
  <si>
    <t>PRIORITY (*3)</t>
  </si>
  <si>
    <t>*2: Minor, Significant, Critical or Serious    *3  Low, Moderate, High, Very high</t>
  </si>
  <si>
    <t>See Risk Management Matrices &gt;               *1 Low, Medium, High, Imminent</t>
  </si>
  <si>
    <t>Asset Replacement Schedule</t>
  </si>
  <si>
    <t>Current Cost</t>
  </si>
  <si>
    <t>Submersible pump</t>
  </si>
  <si>
    <t>Alarm system</t>
  </si>
  <si>
    <t>Reservoir valving</t>
  </si>
  <si>
    <t>Pressure tank</t>
  </si>
  <si>
    <t xml:space="preserve">Pipework 50 mm. 26 meters </t>
  </si>
  <si>
    <t>Replacement cost &amp; year incurred &gt;</t>
  </si>
  <si>
    <t>Opening balance</t>
  </si>
  <si>
    <t>150 mm dia. PVC watermain</t>
  </si>
  <si>
    <t>Total &gt;</t>
  </si>
  <si>
    <t>Estimated $ Cost</t>
  </si>
  <si>
    <t>Years Until Needed</t>
  </si>
  <si>
    <t>Activity Required</t>
  </si>
  <si>
    <t>PRIORITY</t>
  </si>
  <si>
    <r>
      <t xml:space="preserve">Asset </t>
    </r>
    <r>
      <rPr>
        <b/>
        <sz val="8"/>
        <color indexed="8"/>
        <rFont val="Calibri"/>
        <family val="2"/>
      </rPr>
      <t>(Highest to Lowest Priority)</t>
    </r>
  </si>
  <si>
    <t xml:space="preserve"> Annual Reserve Required </t>
  </si>
  <si>
    <t>www.WaterBC.ca</t>
  </si>
  <si>
    <t>Year of Renewal</t>
  </si>
  <si>
    <t>Renewal Cost</t>
  </si>
  <si>
    <t>Current year</t>
  </si>
  <si>
    <t xml:space="preserve">Inflation factor: </t>
  </si>
  <si>
    <t xml:space="preserve">Interest Rate: </t>
  </si>
  <si>
    <t xml:space="preserve">Asset </t>
  </si>
  <si>
    <t>Proceeds of Loans</t>
  </si>
  <si>
    <t>Repayment of Loans</t>
  </si>
  <si>
    <t xml:space="preserve">Closing balance </t>
  </si>
  <si>
    <t>Closing Balance before interest</t>
  </si>
  <si>
    <t xml:space="preserve">Deductions (from above) </t>
  </si>
  <si>
    <t xml:space="preserve">Last Update: </t>
  </si>
  <si>
    <t>Actions and Comments</t>
  </si>
  <si>
    <t>Interest Earned</t>
  </si>
  <si>
    <t>Prescribed</t>
  </si>
  <si>
    <t>Service Life</t>
  </si>
  <si>
    <t>SL</t>
  </si>
  <si>
    <t>Acct No.</t>
  </si>
  <si>
    <t>Account Title</t>
  </si>
  <si>
    <t>[Years]</t>
  </si>
  <si>
    <t>A</t>
  </si>
  <si>
    <t>Source of Supply Plant</t>
  </si>
  <si>
    <t>Structures and Improvements</t>
  </si>
  <si>
    <t>Wood Frame</t>
  </si>
  <si>
    <t>Steel</t>
  </si>
  <si>
    <t>Cement Block</t>
  </si>
  <si>
    <t>Reinforced Concrete or Brick</t>
  </si>
  <si>
    <t>Miscellaneous</t>
  </si>
  <si>
    <t>Collecting and Impounding Reservoirs</t>
  </si>
  <si>
    <t>Wood Structures</t>
  </si>
  <si>
    <t>Earth Fill Structures</t>
  </si>
  <si>
    <t>Concrete Structures</t>
  </si>
  <si>
    <t>Lake, River and Other Intakes</t>
  </si>
  <si>
    <t>Wells and Springs</t>
  </si>
  <si>
    <t>Supply Mains</t>
  </si>
  <si>
    <t>PVC AWWA C900</t>
  </si>
  <si>
    <t>HDPE AWWA C906</t>
  </si>
  <si>
    <t>Ductile/Cast Iron</t>
  </si>
  <si>
    <t>Steel, Cement Lined</t>
  </si>
  <si>
    <t xml:space="preserve">Concrete </t>
  </si>
  <si>
    <t>Sub-Marine Mains</t>
  </si>
  <si>
    <t>Other Misc. Water Source Plant</t>
  </si>
  <si>
    <t>B</t>
  </si>
  <si>
    <t>Pumping Plant</t>
  </si>
  <si>
    <t>Power Generation Equipment</t>
  </si>
  <si>
    <t>Pumping Equipment</t>
  </si>
  <si>
    <t>Electric Pumping Equipment</t>
  </si>
  <si>
    <t>Diesel Pumping Equipment</t>
  </si>
  <si>
    <t>Other Pumping Equipment</t>
  </si>
  <si>
    <t>Other Miscellaneous Pumping Plant</t>
  </si>
  <si>
    <t>C</t>
  </si>
  <si>
    <t>Water Treatment Plant</t>
  </si>
  <si>
    <t>Treatment Equipment</t>
  </si>
  <si>
    <t>Sand &amp; Other Media Filtration Equipment</t>
  </si>
  <si>
    <t>Membrane Filtration Equipment</t>
  </si>
  <si>
    <t>Chlorination</t>
  </si>
  <si>
    <t>Other Water Treatment Equipment</t>
  </si>
  <si>
    <t>Other Miscellaneous Treatment Plant</t>
  </si>
  <si>
    <t>D</t>
  </si>
  <si>
    <t>Distribution Reservoirs</t>
  </si>
  <si>
    <t>Concrete (underground)</t>
  </si>
  <si>
    <t>Steel (above ground)</t>
  </si>
  <si>
    <t>Transm. and Distr. Plant (con't)</t>
  </si>
  <si>
    <t>Transmission and Distribution Mains</t>
  </si>
  <si>
    <t>Services</t>
  </si>
  <si>
    <t>Meters and Meter Installations</t>
  </si>
  <si>
    <t>Hydrants / Standpipes</t>
  </si>
  <si>
    <t>Other Transm. and Distribution Plant</t>
  </si>
  <si>
    <t>E</t>
  </si>
  <si>
    <t>General Plant</t>
  </si>
  <si>
    <t>Office Furniture and Equipment</t>
  </si>
  <si>
    <t>Computer Equipment</t>
  </si>
  <si>
    <t>Transportation Equipment</t>
  </si>
  <si>
    <t>Stores Equipment</t>
  </si>
  <si>
    <t>Tools, Shop and Garage Equipment</t>
  </si>
  <si>
    <t>Laboratory Equipment</t>
  </si>
  <si>
    <t>Power Operated Equipment</t>
  </si>
  <si>
    <t>Communication Equipment</t>
  </si>
  <si>
    <t>Communication Equipment - SCADA</t>
  </si>
  <si>
    <t>Other Communication Equipment</t>
  </si>
  <si>
    <t>Miscellaneous Equipment</t>
  </si>
  <si>
    <t>F</t>
  </si>
  <si>
    <t>Other Tangible Plant</t>
  </si>
  <si>
    <t>G</t>
  </si>
  <si>
    <t>Intangible Plant</t>
  </si>
  <si>
    <t>Organization</t>
  </si>
  <si>
    <t>Franchises and Consents</t>
  </si>
  <si>
    <t>*1: Source: BC MOE Water Branch: Depreciation Rates for Water Systems</t>
  </si>
  <si>
    <r>
      <t xml:space="preserve">Note: For a more comprehensive assessment of Renewal Reserve requirements see the </t>
    </r>
    <r>
      <rPr>
        <b/>
        <i/>
        <sz val="10"/>
        <color indexed="16"/>
        <rFont val="Calibri"/>
        <family val="2"/>
      </rPr>
      <t>Replacement Reserve</t>
    </r>
    <r>
      <rPr>
        <b/>
        <sz val="10"/>
        <color indexed="16"/>
        <rFont val="Calibri"/>
        <family val="2"/>
      </rPr>
      <t xml:space="preserve"> </t>
    </r>
    <r>
      <rPr>
        <b/>
        <i/>
        <sz val="10"/>
        <color indexed="16"/>
        <rFont val="Calibri"/>
        <family val="2"/>
      </rPr>
      <t>Fund</t>
    </r>
    <r>
      <rPr>
        <b/>
        <sz val="10"/>
        <color indexed="16"/>
        <rFont val="Calibri"/>
        <family val="2"/>
      </rPr>
      <t xml:space="preserve"> worksheet</t>
    </r>
  </si>
  <si>
    <t>Mill Creek pumping station</t>
  </si>
  <si>
    <t>An. Contributions from Operations</t>
  </si>
  <si>
    <t xml:space="preserve">B1. Asset Prioritization </t>
  </si>
  <si>
    <t>B1. Asset Prioritization - Notes</t>
  </si>
  <si>
    <t xml:space="preserve">B2. $ for Renewal Reserve </t>
  </si>
  <si>
    <r>
      <t>Other Tangible Plant</t>
    </r>
    <r>
      <rPr>
        <vertAlign val="superscript"/>
        <sz val="10"/>
        <rFont val="Calibri"/>
        <family val="2"/>
      </rPr>
      <t>5</t>
    </r>
  </si>
  <si>
    <t>Risk Matrix</t>
  </si>
  <si>
    <t>Expected Useful Life of Water System Assets (*1)</t>
  </si>
  <si>
    <t>Transmission and Distribution Plant</t>
  </si>
  <si>
    <t>Last update: 1 Feb 2013</t>
  </si>
  <si>
    <t>*2: Minor, Significant, Serious or Critical     *3  Low, Moderate, High, Very high</t>
  </si>
  <si>
    <r>
      <t>4.</t>
    </r>
    <r>
      <rPr>
        <sz val="9"/>
        <color indexed="8"/>
        <rFont val="Times New Roman"/>
        <family val="1"/>
      </rPr>
      <t xml:space="preserve">       </t>
    </r>
    <r>
      <rPr>
        <sz val="9"/>
        <color indexed="8"/>
        <rFont val="Calibri"/>
        <family val="2"/>
      </rPr>
      <t>Detracts from  system operations &amp; maintenance (O&amp;M) efficiency</t>
    </r>
  </si>
  <si>
    <r>
      <t>6.</t>
    </r>
    <r>
      <rPr>
        <sz val="9"/>
        <color indexed="8"/>
        <rFont val="Times New Roman"/>
        <family val="1"/>
      </rPr>
      <t xml:space="preserve">       </t>
    </r>
    <r>
      <rPr>
        <sz val="9"/>
        <color indexed="8"/>
        <rFont val="Calibri"/>
        <family val="2"/>
      </rPr>
      <t>Will be fixed someday …</t>
    </r>
  </si>
  <si>
    <t>5          Threatens significant financial impact</t>
  </si>
  <si>
    <r>
      <t>1.</t>
    </r>
    <r>
      <rPr>
        <sz val="9"/>
        <color indexed="8"/>
        <rFont val="Times New Roman"/>
        <family val="1"/>
      </rPr>
      <t xml:space="preserve">       </t>
    </r>
    <r>
      <rPr>
        <sz val="9"/>
        <color indexed="8"/>
        <rFont val="Calibri"/>
        <family val="2"/>
      </rPr>
      <t>Existing threat to public health, safety or environment</t>
    </r>
  </si>
  <si>
    <t>1st February 2013</t>
  </si>
  <si>
    <t>T1</t>
  </si>
  <si>
    <t>Chlorination unit</t>
  </si>
  <si>
    <t>Very high</t>
  </si>
  <si>
    <t>Complete replacement</t>
  </si>
  <si>
    <t>See quotation from XYZ Equipment Supply Ltd.</t>
  </si>
  <si>
    <r>
      <rPr>
        <b/>
        <u/>
        <sz val="9"/>
        <color indexed="60"/>
        <rFont val="Calibri"/>
        <family val="2"/>
      </rPr>
      <t>Click here</t>
    </r>
    <r>
      <rPr>
        <b/>
        <sz val="9"/>
        <color indexed="60"/>
        <rFont val="Calibri"/>
        <family val="2"/>
      </rPr>
      <t xml:space="preserve"> for Comment</t>
    </r>
  </si>
  <si>
    <t>System:</t>
  </si>
  <si>
    <t>Duck Creek Water System</t>
  </si>
  <si>
    <t>Fred Smith</t>
  </si>
  <si>
    <r>
      <rPr>
        <b/>
        <u/>
        <sz val="9"/>
        <color indexed="60"/>
        <rFont val="Calibri"/>
        <family val="2"/>
      </rPr>
      <t>Click here</t>
    </r>
    <r>
      <rPr>
        <b/>
        <sz val="9"/>
        <color indexed="60"/>
        <rFont val="Calibri"/>
        <family val="2"/>
      </rPr>
      <t xml:space="preserve"> to see Instructions</t>
    </r>
  </si>
  <si>
    <t xml:space="preserve">System: </t>
  </si>
  <si>
    <t>Continue forecast as required &gt;</t>
  </si>
  <si>
    <t>B2. $ for Asset Replacement - Notes</t>
  </si>
  <si>
    <t>Replacement  Reserve Fund</t>
  </si>
  <si>
    <t>Replacement Reserve Fund</t>
  </si>
  <si>
    <t>B3. Asset Replacement &amp; Replacement Reserve Account</t>
  </si>
  <si>
    <t>B3. Asset Replacement &amp; Replacement Reserve Account - 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</si>
</sst>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5" formatCode="&quot;$&quot;#,##0;[Red]\-&quot;$&quot;#,##0"/>
    <numFmt numFmtId="167" formatCode="&quot;$&quot;#,##0.00;[Red]\-&quot;$&quot;#,##0.00"/>
    <numFmt numFmtId="170" formatCode="_-&quot;$&quot;* #,##0.00_-;\-&quot;$&quot;* #,##0.00_-;_-&quot;$&quot;* &quot;-&quot;??_-;_-@_-"/>
    <numFmt numFmtId="172" formatCode="0.0%"/>
    <numFmt numFmtId="173" formatCode="&quot;$&quot;#,##0"/>
    <numFmt numFmtId="174" formatCode="_-&quot;$&quot;* #,##0_-;\-&quot;$&quot;* #,##0_-;_-&quot;$&quot;* &quot;-&quot;??_-;_-@_-"/>
    <numFmt numFmtId="175" formatCode="0.0"/>
  </numFmts>
  <fonts count="48" x14ac:knownFonts="1">
    <font>
      <sz val="11"/>
      <color theme="1"/>
      <name val="Calibri"/>
      <family val="2"/>
      <scheme val="minor"/>
    </font>
    <font>
      <sz val="9"/>
      <color indexed="8"/>
      <name val="Times New Roman"/>
      <family val="1"/>
    </font>
    <font>
      <sz val="9"/>
      <color indexed="8"/>
      <name val="Calibri"/>
      <family val="2"/>
    </font>
    <font>
      <b/>
      <sz val="8"/>
      <color indexed="8"/>
      <name val="Calibri"/>
      <family val="2"/>
    </font>
    <font>
      <sz val="12"/>
      <name val="Times New Roman"/>
      <family val="1"/>
    </font>
    <font>
      <b/>
      <sz val="10"/>
      <color indexed="16"/>
      <name val="Calibri"/>
      <family val="2"/>
    </font>
    <font>
      <b/>
      <i/>
      <sz val="10"/>
      <color indexed="16"/>
      <name val="Calibri"/>
      <family val="2"/>
    </font>
    <font>
      <vertAlign val="superscript"/>
      <sz val="10"/>
      <name val="Calibri"/>
      <family val="2"/>
    </font>
    <font>
      <sz val="9"/>
      <color indexed="81"/>
      <name val="Tahoma"/>
      <family val="2"/>
    </font>
    <font>
      <b/>
      <sz val="9"/>
      <color indexed="81"/>
      <name val="Tahoma"/>
      <family val="2"/>
    </font>
    <font>
      <i/>
      <sz val="9"/>
      <color indexed="81"/>
      <name val="Tahoma"/>
      <family val="2"/>
    </font>
    <font>
      <b/>
      <sz val="9"/>
      <color indexed="60"/>
      <name val="Calibri"/>
      <family val="2"/>
    </font>
    <font>
      <b/>
      <u/>
      <sz val="9"/>
      <color indexed="60"/>
      <name val="Calibri"/>
      <family val="2"/>
    </font>
    <font>
      <sz val="11"/>
      <color theme="1"/>
      <name val="Calibri"/>
      <family val="2"/>
      <scheme val="minor"/>
    </font>
    <font>
      <u/>
      <sz val="11"/>
      <color theme="10"/>
      <name val="Calibri"/>
      <family val="2"/>
    </font>
    <font>
      <sz val="12"/>
      <color theme="1"/>
      <name val="Calibri"/>
      <family val="2"/>
      <scheme val="minor"/>
    </font>
    <font>
      <b/>
      <sz val="11"/>
      <color theme="1"/>
      <name val="Calibri"/>
      <family val="2"/>
      <scheme val="minor"/>
    </font>
    <font>
      <b/>
      <sz val="10"/>
      <color theme="1"/>
      <name val="Calibri"/>
      <family val="2"/>
      <scheme val="minor"/>
    </font>
    <font>
      <b/>
      <sz val="9"/>
      <color theme="1"/>
      <name val="Calibri"/>
      <family val="2"/>
      <scheme val="minor"/>
    </font>
    <font>
      <sz val="8"/>
      <color theme="1"/>
      <name val="Calibri"/>
      <family val="2"/>
      <scheme val="minor"/>
    </font>
    <font>
      <sz val="10"/>
      <color theme="1"/>
      <name val="Calibri"/>
      <family val="2"/>
      <scheme val="minor"/>
    </font>
    <font>
      <u/>
      <sz val="11"/>
      <color theme="1"/>
      <name val="Calibri"/>
      <family val="2"/>
      <scheme val="minor"/>
    </font>
    <font>
      <sz val="9"/>
      <color theme="1"/>
      <name val="Calibri"/>
      <family val="2"/>
      <scheme val="minor"/>
    </font>
    <font>
      <sz val="9"/>
      <color rgb="FF000000"/>
      <name val="Calibri"/>
      <family val="2"/>
    </font>
    <font>
      <b/>
      <sz val="12"/>
      <color theme="1"/>
      <name val="Calibri"/>
      <family val="2"/>
      <scheme val="minor"/>
    </font>
    <font>
      <sz val="8"/>
      <name val="Calibri"/>
      <family val="2"/>
      <scheme val="minor"/>
    </font>
    <font>
      <sz val="11"/>
      <name val="Calibri"/>
      <family val="2"/>
      <scheme val="minor"/>
    </font>
    <font>
      <u/>
      <sz val="8"/>
      <color theme="1"/>
      <name val="Calibri"/>
      <family val="2"/>
      <scheme val="minor"/>
    </font>
    <font>
      <b/>
      <u/>
      <sz val="12"/>
      <color theme="4" tint="-0.249977111117893"/>
      <name val="Calibri"/>
      <family val="2"/>
      <scheme val="minor"/>
    </font>
    <font>
      <b/>
      <sz val="14"/>
      <color theme="4" tint="-0.249977111117893"/>
      <name val="Calibri"/>
      <family val="2"/>
      <scheme val="minor"/>
    </font>
    <font>
      <b/>
      <sz val="8"/>
      <color theme="1"/>
      <name val="Calibri"/>
      <family val="2"/>
      <scheme val="minor"/>
    </font>
    <font>
      <sz val="11"/>
      <color theme="7" tint="-0.249977111117893"/>
      <name val="Calibri"/>
      <family val="2"/>
      <scheme val="minor"/>
    </font>
    <font>
      <u/>
      <sz val="9"/>
      <color theme="10"/>
      <name val="Calibri"/>
      <family val="2"/>
    </font>
    <font>
      <sz val="10"/>
      <color theme="0" tint="-0.499984740745262"/>
      <name val="Calibri"/>
      <family val="2"/>
      <scheme val="minor"/>
    </font>
    <font>
      <b/>
      <sz val="10"/>
      <name val="Calibri"/>
      <family val="2"/>
      <scheme val="minor"/>
    </font>
    <font>
      <u/>
      <sz val="10"/>
      <color theme="1"/>
      <name val="Calibri"/>
      <family val="2"/>
      <scheme val="minor"/>
    </font>
    <font>
      <b/>
      <u/>
      <sz val="12"/>
      <color theme="6" tint="-0.499984740745262"/>
      <name val="Calibri"/>
      <family val="2"/>
      <scheme val="minor"/>
    </font>
    <font>
      <b/>
      <u/>
      <sz val="11"/>
      <color theme="1"/>
      <name val="Calibri"/>
      <family val="2"/>
      <scheme val="minor"/>
    </font>
    <font>
      <b/>
      <sz val="12"/>
      <color theme="3" tint="0.39997558519241921"/>
      <name val="Calibri"/>
      <family val="2"/>
      <scheme val="minor"/>
    </font>
    <font>
      <b/>
      <sz val="14"/>
      <color theme="1"/>
      <name val="Calibri"/>
      <family val="2"/>
      <scheme val="minor"/>
    </font>
    <font>
      <b/>
      <sz val="10"/>
      <color theme="5" tint="-0.499984740745262"/>
      <name val="Calibri"/>
      <family val="2"/>
      <scheme val="minor"/>
    </font>
    <font>
      <sz val="10"/>
      <name val="Calibri"/>
      <family val="2"/>
      <scheme val="minor"/>
    </font>
    <font>
      <b/>
      <i/>
      <sz val="10"/>
      <name val="Calibri"/>
      <family val="2"/>
      <scheme val="minor"/>
    </font>
    <font>
      <i/>
      <sz val="10"/>
      <name val="Calibri"/>
      <family val="2"/>
      <scheme val="minor"/>
    </font>
    <font>
      <b/>
      <sz val="14"/>
      <color theme="3" tint="-0.249977111117893"/>
      <name val="Calibri"/>
      <family val="2"/>
      <scheme val="minor"/>
    </font>
    <font>
      <u/>
      <sz val="9"/>
      <color theme="1"/>
      <name val="Calibri"/>
      <family val="2"/>
      <scheme val="minor"/>
    </font>
    <font>
      <b/>
      <sz val="9"/>
      <color theme="5" tint="-0.249977111117893"/>
      <name val="Calibri"/>
      <family val="2"/>
      <scheme val="minor"/>
    </font>
    <font>
      <b/>
      <sz val="9"/>
      <color theme="3" tint="-0.249977111117893"/>
      <name val="Calibri"/>
      <family val="2"/>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07F7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42">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medium">
        <color auto="1"/>
      </left>
      <right/>
      <top style="dotted">
        <color auto="1"/>
      </top>
      <bottom/>
      <diagonal/>
    </border>
    <border>
      <left/>
      <right/>
      <top/>
      <bottom style="dotted">
        <color auto="1"/>
      </bottom>
      <diagonal/>
    </border>
    <border>
      <left/>
      <right/>
      <top style="dotted">
        <color auto="1"/>
      </top>
      <bottom style="dotted">
        <color auto="1"/>
      </bottom>
      <diagonal/>
    </border>
    <border>
      <left style="medium">
        <color auto="1"/>
      </left>
      <right style="thin">
        <color auto="1"/>
      </right>
      <top/>
      <bottom style="thin">
        <color auto="1"/>
      </bottom>
      <diagonal/>
    </border>
    <border>
      <left/>
      <right/>
      <top style="dotted">
        <color auto="1"/>
      </top>
      <bottom style="thin">
        <color auto="1"/>
      </bottom>
      <diagonal/>
    </border>
    <border>
      <left style="medium">
        <color auto="1"/>
      </left>
      <right/>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diagonal/>
    </border>
  </borders>
  <cellStyleXfs count="7">
    <xf numFmtId="0" fontId="0" fillId="0" borderId="0"/>
    <xf numFmtId="170" fontId="13" fillId="0" borderId="0" applyFont="0" applyFill="0" applyBorder="0" applyAlignment="0" applyProtection="0"/>
    <xf numFmtId="0" fontId="14" fillId="0" borderId="0" applyNumberFormat="0" applyFill="0" applyBorder="0" applyAlignment="0" applyProtection="0">
      <alignment vertical="top"/>
      <protection locked="0"/>
    </xf>
    <xf numFmtId="0" fontId="4" fillId="0" borderId="0"/>
    <xf numFmtId="0" fontId="15" fillId="0" borderId="0"/>
    <xf numFmtId="9" fontId="13" fillId="0" borderId="0" applyFont="0" applyFill="0" applyBorder="0" applyAlignment="0" applyProtection="0"/>
    <xf numFmtId="9" fontId="4" fillId="0" borderId="0" applyFont="0" applyFill="0" applyBorder="0" applyAlignment="0" applyProtection="0"/>
  </cellStyleXfs>
  <cellXfs count="216">
    <xf numFmtId="0" fontId="0" fillId="0" borderId="0" xfId="0"/>
    <xf numFmtId="0" fontId="16" fillId="0" borderId="0" xfId="0" applyFont="1"/>
    <xf numFmtId="0" fontId="0" fillId="0" borderId="1" xfId="0" applyBorder="1"/>
    <xf numFmtId="0" fontId="17" fillId="2" borderId="0" xfId="0" applyFont="1" applyFill="1"/>
    <xf numFmtId="0" fontId="18" fillId="2" borderId="0" xfId="0" applyFont="1" applyFill="1" applyAlignment="1">
      <alignment wrapText="1"/>
    </xf>
    <xf numFmtId="0" fontId="0" fillId="0" borderId="2" xfId="0" applyBorder="1"/>
    <xf numFmtId="0" fontId="19" fillId="0" borderId="0" xfId="0" applyFont="1" applyAlignment="1">
      <alignment horizontal="right"/>
    </xf>
    <xf numFmtId="0" fontId="0" fillId="0" borderId="3" xfId="0" applyBorder="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applyAlignment="1"/>
    <xf numFmtId="0" fontId="0" fillId="0" borderId="9" xfId="0" applyBorder="1"/>
    <xf numFmtId="0" fontId="0" fillId="0" borderId="10" xfId="0" applyBorder="1"/>
    <xf numFmtId="0" fontId="20" fillId="3" borderId="3" xfId="0" applyFont="1" applyFill="1" applyBorder="1"/>
    <xf numFmtId="0" fontId="20" fillId="3" borderId="3" xfId="0" applyFont="1" applyFill="1" applyBorder="1" applyAlignment="1">
      <alignment horizontal="center"/>
    </xf>
    <xf numFmtId="0" fontId="21" fillId="0" borderId="0" xfId="0" applyFont="1"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22" fillId="4" borderId="3" xfId="0" applyFont="1" applyFill="1" applyBorder="1" applyAlignment="1">
      <alignment horizontal="left"/>
    </xf>
    <xf numFmtId="0" fontId="22" fillId="5" borderId="0" xfId="0" applyFont="1" applyFill="1" applyAlignment="1">
      <alignment horizontal="left"/>
    </xf>
    <xf numFmtId="0" fontId="22" fillId="5" borderId="3" xfId="0" applyFont="1" applyFill="1" applyBorder="1" applyAlignment="1">
      <alignment horizontal="left"/>
    </xf>
    <xf numFmtId="0" fontId="22" fillId="6" borderId="3" xfId="0" applyFont="1" applyFill="1" applyBorder="1" applyAlignment="1">
      <alignment horizontal="left"/>
    </xf>
    <xf numFmtId="0" fontId="22" fillId="7" borderId="3" xfId="0" applyFont="1" applyFill="1" applyBorder="1" applyAlignment="1">
      <alignment horizontal="left"/>
    </xf>
    <xf numFmtId="0" fontId="22" fillId="5" borderId="14" xfId="0" applyFont="1" applyFill="1" applyBorder="1" applyAlignment="1">
      <alignment horizontal="left"/>
    </xf>
    <xf numFmtId="0" fontId="22" fillId="5" borderId="2" xfId="0" applyFont="1" applyFill="1" applyBorder="1" applyAlignment="1">
      <alignment horizontal="left"/>
    </xf>
    <xf numFmtId="0" fontId="22" fillId="5" borderId="15" xfId="0" applyFont="1" applyFill="1" applyBorder="1" applyAlignment="1">
      <alignment horizontal="left"/>
    </xf>
    <xf numFmtId="0" fontId="23" fillId="8" borderId="19" xfId="0" applyFont="1" applyFill="1" applyBorder="1" applyAlignment="1">
      <alignment horizontal="left"/>
    </xf>
    <xf numFmtId="0" fontId="22" fillId="8" borderId="20" xfId="0" applyFont="1" applyFill="1" applyBorder="1" applyAlignment="1">
      <alignment horizontal="left"/>
    </xf>
    <xf numFmtId="0" fontId="22" fillId="5" borderId="20" xfId="0" applyFont="1" applyFill="1" applyBorder="1" applyAlignment="1">
      <alignment horizontal="left"/>
    </xf>
    <xf numFmtId="0" fontId="22" fillId="5" borderId="21" xfId="0" applyFont="1" applyFill="1" applyBorder="1" applyAlignment="1">
      <alignment horizontal="left"/>
    </xf>
    <xf numFmtId="0" fontId="22" fillId="8" borderId="21" xfId="0" applyFont="1" applyFill="1" applyBorder="1" applyAlignment="1">
      <alignment horizontal="left"/>
    </xf>
    <xf numFmtId="0" fontId="23" fillId="9" borderId="19" xfId="0" applyFont="1" applyFill="1" applyBorder="1" applyAlignment="1">
      <alignment horizontal="left"/>
    </xf>
    <xf numFmtId="0" fontId="22" fillId="9" borderId="20" xfId="0" applyFont="1" applyFill="1" applyBorder="1" applyAlignment="1">
      <alignment horizontal="left"/>
    </xf>
    <xf numFmtId="0" fontId="22" fillId="9" borderId="21" xfId="0" applyFont="1" applyFill="1" applyBorder="1" applyAlignment="1">
      <alignment horizontal="left"/>
    </xf>
    <xf numFmtId="0" fontId="23" fillId="7" borderId="17" xfId="0" applyFont="1" applyFill="1" applyBorder="1" applyAlignment="1">
      <alignment horizontal="left"/>
    </xf>
    <xf numFmtId="0" fontId="22" fillId="7" borderId="0" xfId="0" applyFont="1" applyFill="1" applyBorder="1" applyAlignment="1">
      <alignment horizontal="left"/>
    </xf>
    <xf numFmtId="0" fontId="22" fillId="7" borderId="22" xfId="0" applyFont="1" applyFill="1" applyBorder="1" applyAlignment="1">
      <alignment horizontal="left" vertical="center"/>
    </xf>
    <xf numFmtId="0" fontId="22" fillId="9" borderId="3" xfId="0" applyFont="1" applyFill="1" applyBorder="1" applyAlignment="1">
      <alignment horizontal="left" vertical="center"/>
    </xf>
    <xf numFmtId="0" fontId="24" fillId="0" borderId="0" xfId="0" applyFont="1"/>
    <xf numFmtId="0" fontId="0" fillId="0" borderId="20" xfId="0" applyBorder="1"/>
    <xf numFmtId="0" fontId="22" fillId="0" borderId="0" xfId="0" applyFont="1"/>
    <xf numFmtId="0" fontId="0" fillId="0" borderId="0" xfId="0"/>
    <xf numFmtId="0" fontId="0" fillId="2" borderId="0" xfId="0" applyFill="1"/>
    <xf numFmtId="0" fontId="22" fillId="2" borderId="0" xfId="0" applyFont="1" applyFill="1"/>
    <xf numFmtId="174" fontId="19" fillId="2" borderId="0" xfId="1" applyNumberFormat="1" applyFont="1" applyFill="1"/>
    <xf numFmtId="0" fontId="0" fillId="2" borderId="2" xfId="0" applyFill="1" applyBorder="1"/>
    <xf numFmtId="174" fontId="19" fillId="2" borderId="2" xfId="1" applyNumberFormat="1" applyFont="1" applyFill="1" applyBorder="1"/>
    <xf numFmtId="173" fontId="25" fillId="0" borderId="0" xfId="0" applyNumberFormat="1" applyFont="1"/>
    <xf numFmtId="0" fontId="26" fillId="0" borderId="0" xfId="0" applyFont="1"/>
    <xf numFmtId="0" fontId="22" fillId="0" borderId="0" xfId="0" applyFont="1" applyAlignment="1">
      <alignment horizontal="center"/>
    </xf>
    <xf numFmtId="0" fontId="22" fillId="0" borderId="2" xfId="0" applyFont="1" applyBorder="1" applyAlignment="1">
      <alignment horizontal="center"/>
    </xf>
    <xf numFmtId="0" fontId="0" fillId="0" borderId="2" xfId="0" applyBorder="1"/>
    <xf numFmtId="173" fontId="25" fillId="0" borderId="2" xfId="0" applyNumberFormat="1" applyFont="1" applyBorder="1"/>
    <xf numFmtId="0" fontId="26" fillId="0" borderId="2" xfId="0" applyFont="1" applyBorder="1"/>
    <xf numFmtId="0" fontId="0" fillId="0" borderId="1" xfId="0" applyBorder="1"/>
    <xf numFmtId="0" fontId="27" fillId="2" borderId="0" xfId="0" applyFont="1" applyFill="1"/>
    <xf numFmtId="0" fontId="28" fillId="2" borderId="0" xfId="0" applyFont="1" applyFill="1"/>
    <xf numFmtId="0" fontId="29" fillId="0" borderId="0" xfId="0" applyFont="1"/>
    <xf numFmtId="0" fontId="0" fillId="10" borderId="2" xfId="0" applyFill="1" applyBorder="1"/>
    <xf numFmtId="174" fontId="30" fillId="10" borderId="3" xfId="1" applyNumberFormat="1" applyFont="1" applyFill="1" applyBorder="1"/>
    <xf numFmtId="0" fontId="31" fillId="0" borderId="3" xfId="0" applyFont="1" applyBorder="1" applyAlignment="1">
      <alignment horizontal="center"/>
    </xf>
    <xf numFmtId="0" fontId="31" fillId="0" borderId="3" xfId="0" applyFont="1" applyBorder="1"/>
    <xf numFmtId="0" fontId="0" fillId="0" borderId="3" xfId="0" applyBorder="1" applyAlignment="1"/>
    <xf numFmtId="0" fontId="32" fillId="0" borderId="0" xfId="2" applyFont="1" applyAlignment="1" applyProtection="1"/>
    <xf numFmtId="174" fontId="30" fillId="2" borderId="0" xfId="1" applyNumberFormat="1" applyFont="1" applyFill="1"/>
    <xf numFmtId="0" fontId="20" fillId="0" borderId="0" xfId="0" applyFont="1"/>
    <xf numFmtId="0" fontId="19" fillId="10" borderId="0" xfId="0" applyFont="1" applyFill="1"/>
    <xf numFmtId="0" fontId="0" fillId="10" borderId="0" xfId="0" applyFill="1" applyBorder="1"/>
    <xf numFmtId="167" fontId="0" fillId="0" borderId="0" xfId="0" applyNumberFormat="1"/>
    <xf numFmtId="172" fontId="22" fillId="10" borderId="3" xfId="5" applyNumberFormat="1" applyFont="1" applyFill="1" applyBorder="1"/>
    <xf numFmtId="0" fontId="0" fillId="11" borderId="0" xfId="0" applyFill="1"/>
    <xf numFmtId="0" fontId="0" fillId="12" borderId="0" xfId="0" applyFill="1"/>
    <xf numFmtId="0" fontId="19" fillId="12" borderId="0" xfId="0" applyFont="1" applyFill="1"/>
    <xf numFmtId="0" fontId="0" fillId="12" borderId="0" xfId="0" applyFill="1" applyAlignment="1">
      <alignment vertical="top" wrapText="1"/>
    </xf>
    <xf numFmtId="0" fontId="20" fillId="12" borderId="0" xfId="0" applyFont="1" applyFill="1"/>
    <xf numFmtId="165" fontId="22" fillId="12" borderId="0" xfId="0" applyNumberFormat="1" applyFont="1" applyFill="1"/>
    <xf numFmtId="174" fontId="20" fillId="12" borderId="0" xfId="1" applyNumberFormat="1" applyFont="1" applyFill="1"/>
    <xf numFmtId="173" fontId="33" fillId="12" borderId="0" xfId="0" applyNumberFormat="1" applyFont="1" applyFill="1" applyBorder="1"/>
    <xf numFmtId="173" fontId="34" fillId="12" borderId="0" xfId="0" applyNumberFormat="1" applyFont="1" applyFill="1" applyBorder="1"/>
    <xf numFmtId="173" fontId="22" fillId="12" borderId="23" xfId="0" applyNumberFormat="1" applyFont="1" applyFill="1" applyBorder="1"/>
    <xf numFmtId="0" fontId="22" fillId="12" borderId="1" xfId="0" applyFont="1" applyFill="1" applyBorder="1" applyAlignment="1">
      <alignment horizontal="center"/>
    </xf>
    <xf numFmtId="0" fontId="0" fillId="12" borderId="1" xfId="0" applyFill="1" applyBorder="1"/>
    <xf numFmtId="173" fontId="25" fillId="12" borderId="1" xfId="0" applyNumberFormat="1" applyFont="1" applyFill="1" applyBorder="1"/>
    <xf numFmtId="0" fontId="26" fillId="12" borderId="1" xfId="0" applyFont="1" applyFill="1" applyBorder="1"/>
    <xf numFmtId="174" fontId="22" fillId="10" borderId="0" xfId="1" applyNumberFormat="1" applyFont="1" applyFill="1"/>
    <xf numFmtId="0" fontId="22" fillId="10" borderId="0" xfId="0" applyFont="1" applyFill="1"/>
    <xf numFmtId="165" fontId="22" fillId="10" borderId="0" xfId="0" applyNumberFormat="1" applyFont="1" applyFill="1"/>
    <xf numFmtId="0" fontId="20" fillId="12" borderId="1" xfId="0" applyFont="1" applyFill="1" applyBorder="1"/>
    <xf numFmtId="0" fontId="20" fillId="12" borderId="1" xfId="0" applyFont="1" applyFill="1" applyBorder="1" applyAlignment="1">
      <alignment wrapText="1"/>
    </xf>
    <xf numFmtId="0" fontId="0" fillId="12" borderId="1" xfId="0" applyFill="1" applyBorder="1" applyAlignment="1">
      <alignment wrapText="1"/>
    </xf>
    <xf numFmtId="0" fontId="22" fillId="12" borderId="1" xfId="0" applyFont="1" applyFill="1" applyBorder="1"/>
    <xf numFmtId="0" fontId="18" fillId="10" borderId="3" xfId="0" applyFont="1" applyFill="1" applyBorder="1" applyAlignment="1"/>
    <xf numFmtId="172" fontId="18" fillId="10" borderId="3" xfId="5" applyNumberFormat="1" applyFont="1" applyFill="1" applyBorder="1"/>
    <xf numFmtId="0" fontId="35" fillId="12" borderId="0" xfId="0" applyFont="1" applyFill="1" applyBorder="1"/>
    <xf numFmtId="0" fontId="20" fillId="12" borderId="0" xfId="0" applyFont="1" applyFill="1" applyBorder="1" applyAlignment="1">
      <alignment wrapText="1"/>
    </xf>
    <xf numFmtId="0" fontId="20" fillId="12" borderId="0" xfId="0" applyFont="1" applyFill="1" applyBorder="1" applyAlignment="1">
      <alignment vertical="top" wrapText="1"/>
    </xf>
    <xf numFmtId="174" fontId="19" fillId="10" borderId="0" xfId="1" applyNumberFormat="1" applyFont="1" applyFill="1"/>
    <xf numFmtId="174" fontId="19" fillId="10" borderId="2" xfId="1" applyNumberFormat="1" applyFont="1" applyFill="1" applyBorder="1"/>
    <xf numFmtId="0" fontId="18" fillId="2" borderId="0" xfId="0" applyFont="1" applyFill="1"/>
    <xf numFmtId="0" fontId="22" fillId="2" borderId="2" xfId="0" applyFont="1" applyFill="1" applyBorder="1"/>
    <xf numFmtId="0" fontId="36" fillId="12" borderId="0" xfId="0" applyFont="1" applyFill="1"/>
    <xf numFmtId="0" fontId="0" fillId="12" borderId="0" xfId="0" applyFill="1" applyBorder="1"/>
    <xf numFmtId="0" fontId="17" fillId="2" borderId="0" xfId="0" applyFont="1" applyFill="1" applyAlignment="1">
      <alignment horizontal="center"/>
    </xf>
    <xf numFmtId="0" fontId="37" fillId="0" borderId="0" xfId="0" applyFont="1"/>
    <xf numFmtId="0" fontId="38" fillId="0" borderId="0" xfId="0" applyFont="1"/>
    <xf numFmtId="0" fontId="22" fillId="5" borderId="0" xfId="0" applyFont="1" applyFill="1" applyBorder="1" applyAlignment="1">
      <alignment horizontal="left"/>
    </xf>
    <xf numFmtId="0" fontId="22" fillId="4" borderId="0" xfId="0" applyFont="1" applyFill="1" applyBorder="1" applyAlignment="1">
      <alignment horizontal="left"/>
    </xf>
    <xf numFmtId="0" fontId="22" fillId="6" borderId="0" xfId="0" applyFont="1" applyFill="1" applyBorder="1" applyAlignment="1">
      <alignment horizontal="left"/>
    </xf>
    <xf numFmtId="0" fontId="21" fillId="0" borderId="8" xfId="0" applyFont="1" applyBorder="1"/>
    <xf numFmtId="0" fontId="39" fillId="0" borderId="0" xfId="0" applyFont="1"/>
    <xf numFmtId="0" fontId="17" fillId="0" borderId="8" xfId="0" applyFont="1" applyBorder="1" applyAlignment="1">
      <alignment horizontal="center"/>
    </xf>
    <xf numFmtId="0" fontId="19" fillId="10" borderId="2" xfId="0" applyFont="1" applyFill="1" applyBorder="1"/>
    <xf numFmtId="0" fontId="19" fillId="10" borderId="2" xfId="0" applyFont="1" applyFill="1" applyBorder="1" applyAlignment="1">
      <alignment horizontal="right"/>
    </xf>
    <xf numFmtId="0" fontId="22" fillId="10" borderId="2" xfId="0" applyFont="1" applyFill="1" applyBorder="1"/>
    <xf numFmtId="0" fontId="17" fillId="2" borderId="0" xfId="0" applyFont="1" applyFill="1" applyAlignment="1">
      <alignment horizontal="center" wrapText="1"/>
    </xf>
    <xf numFmtId="0" fontId="20" fillId="10" borderId="2" xfId="0" applyFont="1" applyFill="1" applyBorder="1"/>
    <xf numFmtId="0" fontId="19" fillId="10" borderId="2" xfId="0" applyFont="1" applyFill="1" applyBorder="1" applyAlignment="1">
      <alignment horizontal="left"/>
    </xf>
    <xf numFmtId="0" fontId="40" fillId="0" borderId="0" xfId="0" applyFont="1"/>
    <xf numFmtId="174" fontId="13" fillId="0" borderId="3" xfId="1" applyNumberFormat="1" applyFont="1" applyBorder="1"/>
    <xf numFmtId="1" fontId="34" fillId="0" borderId="0" xfId="3" quotePrefix="1" applyNumberFormat="1" applyFont="1" applyAlignment="1" applyProtection="1">
      <alignment horizontal="center"/>
      <protection locked="0"/>
    </xf>
    <xf numFmtId="1" fontId="41" fillId="0" borderId="0" xfId="3" quotePrefix="1" applyNumberFormat="1" applyFont="1" applyAlignment="1" applyProtection="1">
      <alignment horizontal="center"/>
      <protection locked="0"/>
    </xf>
    <xf numFmtId="0" fontId="41" fillId="0" borderId="0" xfId="3" applyFont="1" applyAlignment="1"/>
    <xf numFmtId="0" fontId="41" fillId="13" borderId="4" xfId="3" applyFont="1" applyFill="1" applyBorder="1" applyAlignment="1"/>
    <xf numFmtId="1" fontId="34" fillId="13" borderId="9" xfId="3" applyNumberFormat="1" applyFont="1" applyFill="1" applyBorder="1" applyAlignment="1" applyProtection="1">
      <protection locked="0"/>
    </xf>
    <xf numFmtId="1" fontId="41" fillId="13" borderId="1" xfId="3" applyNumberFormat="1" applyFont="1" applyFill="1" applyBorder="1" applyAlignment="1"/>
    <xf numFmtId="0" fontId="41" fillId="13" borderId="9" xfId="3" applyFont="1" applyFill="1" applyBorder="1" applyAlignment="1" applyProtection="1">
      <alignment horizontal="left"/>
      <protection locked="0"/>
    </xf>
    <xf numFmtId="0" fontId="41" fillId="3" borderId="24" xfId="3" applyFont="1" applyFill="1" applyBorder="1" applyAlignment="1">
      <alignment horizontal="center"/>
    </xf>
    <xf numFmtId="1" fontId="34" fillId="3" borderId="25" xfId="3" applyNumberFormat="1" applyFont="1" applyFill="1" applyBorder="1" applyAlignment="1">
      <alignment horizontal="center"/>
    </xf>
    <xf numFmtId="1" fontId="34" fillId="3" borderId="0" xfId="3" applyNumberFormat="1" applyFont="1" applyFill="1" applyBorder="1" applyAlignment="1" applyProtection="1">
      <alignment horizontal="center"/>
      <protection locked="0"/>
    </xf>
    <xf numFmtId="0" fontId="42" fillId="3" borderId="7" xfId="3" applyFont="1" applyFill="1" applyBorder="1" applyProtection="1">
      <protection locked="0"/>
    </xf>
    <xf numFmtId="0" fontId="41" fillId="3" borderId="26" xfId="3" applyFont="1" applyFill="1" applyBorder="1" applyAlignment="1" applyProtection="1">
      <alignment horizontal="center"/>
      <protection locked="0"/>
    </xf>
    <xf numFmtId="175" fontId="41" fillId="3" borderId="19" xfId="3" applyNumberFormat="1" applyFont="1" applyFill="1" applyBorder="1" applyAlignment="1" applyProtection="1">
      <alignment horizontal="center"/>
      <protection locked="0"/>
    </xf>
    <xf numFmtId="0" fontId="41" fillId="3" borderId="27" xfId="3" applyFont="1" applyFill="1" applyBorder="1" applyProtection="1">
      <protection locked="0"/>
    </xf>
    <xf numFmtId="0" fontId="41" fillId="3" borderId="3" xfId="3" applyFont="1" applyFill="1" applyBorder="1" applyAlignment="1" applyProtection="1">
      <alignment horizontal="center"/>
      <protection locked="0"/>
    </xf>
    <xf numFmtId="1" fontId="34" fillId="3" borderId="25" xfId="3" applyNumberFormat="1" applyFont="1" applyFill="1" applyBorder="1" applyAlignment="1" applyProtection="1">
      <alignment horizontal="center"/>
      <protection locked="0"/>
    </xf>
    <xf numFmtId="1" fontId="34" fillId="3" borderId="19" xfId="3" applyNumberFormat="1" applyFont="1" applyFill="1" applyBorder="1" applyAlignment="1" applyProtection="1">
      <alignment horizontal="center"/>
      <protection locked="0"/>
    </xf>
    <xf numFmtId="0" fontId="42" fillId="3" borderId="27" xfId="3" applyFont="1" applyFill="1" applyBorder="1" applyProtection="1">
      <protection locked="0"/>
    </xf>
    <xf numFmtId="0" fontId="34" fillId="3" borderId="27" xfId="3" applyFont="1" applyFill="1" applyBorder="1" applyProtection="1">
      <protection locked="0"/>
    </xf>
    <xf numFmtId="1" fontId="41" fillId="3" borderId="0" xfId="3" applyNumberFormat="1" applyFont="1" applyFill="1" applyBorder="1" applyAlignment="1" applyProtection="1">
      <alignment horizontal="center"/>
      <protection locked="0"/>
    </xf>
    <xf numFmtId="0" fontId="41" fillId="3" borderId="0" xfId="3" applyFont="1" applyFill="1" applyBorder="1" applyProtection="1">
      <protection locked="0"/>
    </xf>
    <xf numFmtId="0" fontId="41" fillId="3" borderId="16" xfId="3" applyFont="1" applyFill="1" applyBorder="1" applyAlignment="1">
      <alignment horizontal="center"/>
    </xf>
    <xf numFmtId="1" fontId="34" fillId="3" borderId="19" xfId="3" applyNumberFormat="1" applyFont="1" applyFill="1" applyBorder="1" applyAlignment="1">
      <alignment horizontal="center"/>
    </xf>
    <xf numFmtId="1" fontId="34" fillId="3" borderId="28" xfId="3" applyNumberFormat="1" applyFont="1" applyFill="1" applyBorder="1" applyAlignment="1" applyProtection="1">
      <alignment horizontal="center"/>
      <protection locked="0"/>
    </xf>
    <xf numFmtId="175" fontId="41" fillId="3" borderId="1" xfId="3" applyNumberFormat="1" applyFont="1" applyFill="1" applyBorder="1" applyAlignment="1" applyProtection="1">
      <alignment horizontal="center"/>
      <protection locked="0"/>
    </xf>
    <xf numFmtId="0" fontId="41" fillId="3" borderId="9" xfId="3" applyFont="1" applyFill="1" applyBorder="1" applyProtection="1">
      <protection locked="0"/>
    </xf>
    <xf numFmtId="0" fontId="41" fillId="3" borderId="29" xfId="3" applyFont="1" applyFill="1" applyBorder="1" applyAlignment="1" applyProtection="1">
      <alignment horizontal="center"/>
      <protection locked="0"/>
    </xf>
    <xf numFmtId="175" fontId="41" fillId="0" borderId="5" xfId="3" applyNumberFormat="1" applyFont="1" applyFill="1" applyBorder="1" applyAlignment="1" applyProtection="1">
      <alignment horizontal="center"/>
      <protection locked="0"/>
    </xf>
    <xf numFmtId="0" fontId="41" fillId="0" borderId="5" xfId="3" applyFont="1" applyFill="1" applyBorder="1" applyProtection="1">
      <protection locked="0"/>
    </xf>
    <xf numFmtId="0" fontId="41" fillId="0" borderId="30" xfId="3" applyFont="1" applyFill="1" applyBorder="1" applyAlignment="1" applyProtection="1">
      <alignment horizontal="center"/>
      <protection locked="0"/>
    </xf>
    <xf numFmtId="1" fontId="41" fillId="3" borderId="31" xfId="3" applyNumberFormat="1" applyFont="1" applyFill="1" applyBorder="1" applyAlignment="1">
      <alignment horizontal="center"/>
    </xf>
    <xf numFmtId="0" fontId="42" fillId="3" borderId="32" xfId="3" applyFont="1" applyFill="1" applyBorder="1" applyProtection="1">
      <protection locked="0"/>
    </xf>
    <xf numFmtId="0" fontId="41" fillId="3" borderId="26" xfId="3" applyFont="1" applyFill="1" applyBorder="1" applyAlignment="1">
      <alignment horizontal="center"/>
    </xf>
    <xf numFmtId="1" fontId="42" fillId="3" borderId="25" xfId="3" applyNumberFormat="1" applyFont="1" applyFill="1" applyBorder="1" applyAlignment="1" applyProtection="1">
      <alignment horizontal="center"/>
      <protection locked="0"/>
    </xf>
    <xf numFmtId="0" fontId="42" fillId="3" borderId="27" xfId="3" applyFont="1" applyFill="1" applyBorder="1"/>
    <xf numFmtId="0" fontId="41" fillId="3" borderId="3" xfId="3" applyFont="1" applyFill="1" applyBorder="1" applyAlignment="1">
      <alignment horizontal="center"/>
    </xf>
    <xf numFmtId="1" fontId="34" fillId="3" borderId="14" xfId="3" applyNumberFormat="1" applyFont="1" applyFill="1" applyBorder="1" applyAlignment="1" applyProtection="1">
      <alignment horizontal="center"/>
      <protection locked="0"/>
    </xf>
    <xf numFmtId="1" fontId="34" fillId="3" borderId="33" xfId="3" applyNumberFormat="1" applyFont="1" applyFill="1" applyBorder="1" applyAlignment="1" applyProtection="1">
      <alignment horizontal="center"/>
      <protection locked="0"/>
    </xf>
    <xf numFmtId="1" fontId="34" fillId="3" borderId="34" xfId="3" applyNumberFormat="1" applyFont="1" applyFill="1" applyBorder="1" applyAlignment="1" applyProtection="1">
      <alignment horizontal="center"/>
      <protection locked="0"/>
    </xf>
    <xf numFmtId="1" fontId="34" fillId="3" borderId="35" xfId="3" applyNumberFormat="1" applyFont="1" applyFill="1" applyBorder="1" applyAlignment="1" applyProtection="1">
      <alignment horizontal="center"/>
      <protection locked="0"/>
    </xf>
    <xf numFmtId="1" fontId="41" fillId="3" borderId="36" xfId="3" applyNumberFormat="1" applyFont="1" applyFill="1" applyBorder="1" applyAlignment="1" applyProtection="1">
      <alignment horizontal="center"/>
      <protection locked="0"/>
    </xf>
    <xf numFmtId="0" fontId="41" fillId="3" borderId="37" xfId="3" applyFont="1" applyFill="1" applyBorder="1" applyProtection="1">
      <protection locked="0"/>
    </xf>
    <xf numFmtId="0" fontId="41" fillId="3" borderId="22" xfId="3" applyFont="1" applyFill="1" applyBorder="1" applyAlignment="1" applyProtection="1">
      <alignment horizontal="center"/>
      <protection locked="0"/>
    </xf>
    <xf numFmtId="0" fontId="20" fillId="0" borderId="0" xfId="4" applyFont="1"/>
    <xf numFmtId="0" fontId="41" fillId="3" borderId="29" xfId="3" applyFont="1" applyFill="1" applyBorder="1" applyAlignment="1">
      <alignment horizontal="center"/>
    </xf>
    <xf numFmtId="1" fontId="34" fillId="3" borderId="38" xfId="3" applyNumberFormat="1" applyFont="1" applyFill="1" applyBorder="1" applyAlignment="1">
      <alignment horizontal="center"/>
    </xf>
    <xf numFmtId="0" fontId="41" fillId="3" borderId="39" xfId="3" applyFont="1" applyFill="1" applyBorder="1"/>
    <xf numFmtId="0" fontId="34" fillId="3" borderId="40" xfId="3" applyFont="1" applyFill="1" applyBorder="1" applyProtection="1">
      <protection locked="0"/>
    </xf>
    <xf numFmtId="1" fontId="34" fillId="3" borderId="35" xfId="3" applyNumberFormat="1" applyFont="1" applyFill="1" applyBorder="1" applyAlignment="1">
      <alignment horizontal="center"/>
    </xf>
    <xf numFmtId="0" fontId="41" fillId="3" borderId="31" xfId="3" applyFont="1" applyFill="1" applyBorder="1"/>
    <xf numFmtId="0" fontId="34" fillId="3" borderId="2" xfId="3" applyFont="1" applyFill="1" applyBorder="1" applyProtection="1">
      <protection locked="0"/>
    </xf>
    <xf numFmtId="172" fontId="43" fillId="0" borderId="41" xfId="6" applyNumberFormat="1" applyFont="1" applyFill="1" applyBorder="1" applyAlignment="1" applyProtection="1">
      <alignment horizontal="left"/>
      <protection locked="0"/>
    </xf>
    <xf numFmtId="0" fontId="34" fillId="3" borderId="0" xfId="3" applyFont="1" applyFill="1" applyBorder="1" applyProtection="1">
      <protection locked="0"/>
    </xf>
    <xf numFmtId="0" fontId="44" fillId="0" borderId="0" xfId="0" applyFont="1"/>
    <xf numFmtId="0" fontId="45" fillId="10" borderId="0" xfId="0" applyFont="1" applyFill="1"/>
    <xf numFmtId="0" fontId="0" fillId="10" borderId="0" xfId="0" applyFill="1"/>
    <xf numFmtId="0" fontId="0" fillId="0" borderId="3" xfId="0" applyBorder="1" applyAlignment="1">
      <alignment wrapText="1"/>
    </xf>
    <xf numFmtId="174" fontId="13" fillId="0" borderId="3" xfId="1" applyNumberFormat="1" applyFont="1" applyBorder="1"/>
    <xf numFmtId="0" fontId="19" fillId="0" borderId="3" xfId="0" applyFont="1" applyBorder="1" applyAlignment="1">
      <alignment wrapText="1"/>
    </xf>
    <xf numFmtId="0" fontId="0" fillId="0" borderId="3" xfId="0" applyBorder="1" applyAlignment="1">
      <alignment horizontal="center"/>
    </xf>
    <xf numFmtId="0" fontId="46" fillId="12" borderId="0" xfId="0" applyFont="1" applyFill="1"/>
    <xf numFmtId="0" fontId="22" fillId="14" borderId="0" xfId="0" applyFont="1" applyFill="1"/>
    <xf numFmtId="0" fontId="0" fillId="14" borderId="0" xfId="0" applyFill="1"/>
    <xf numFmtId="0" fontId="19" fillId="12" borderId="2" xfId="0" applyFont="1" applyFill="1" applyBorder="1" applyAlignment="1">
      <alignment horizontal="right"/>
    </xf>
    <xf numFmtId="0" fontId="19" fillId="12" borderId="2" xfId="0" applyFont="1" applyFill="1" applyBorder="1"/>
    <xf numFmtId="0" fontId="18" fillId="10" borderId="2" xfId="0" applyFont="1" applyFill="1" applyBorder="1"/>
    <xf numFmtId="0" fontId="11" fillId="0" borderId="0" xfId="0" applyFont="1"/>
    <xf numFmtId="0" fontId="47" fillId="10" borderId="2" xfId="0" applyFont="1" applyFill="1" applyBorder="1"/>
    <xf numFmtId="174" fontId="0" fillId="0" borderId="3" xfId="0" applyNumberFormat="1" applyBorder="1" applyAlignment="1"/>
    <xf numFmtId="0" fontId="0" fillId="12" borderId="2" xfId="0" applyFill="1" applyBorder="1"/>
    <xf numFmtId="0" fontId="19" fillId="12" borderId="2" xfId="0" applyFont="1" applyFill="1" applyBorder="1" applyAlignment="1">
      <alignment horizontal="left"/>
    </xf>
    <xf numFmtId="0" fontId="0" fillId="3" borderId="3" xfId="0" applyFill="1" applyBorder="1" applyAlignment="1">
      <alignment horizontal="right" textRotation="90"/>
    </xf>
    <xf numFmtId="0" fontId="0" fillId="3" borderId="19"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22" fillId="8" borderId="26" xfId="0" applyFont="1" applyFill="1" applyBorder="1" applyAlignment="1">
      <alignment horizontal="left" vertical="center" wrapText="1"/>
    </xf>
    <xf numFmtId="0" fontId="22" fillId="8" borderId="22" xfId="0" applyFont="1" applyFill="1" applyBorder="1" applyAlignment="1">
      <alignment horizontal="left" vertical="center" wrapText="1"/>
    </xf>
    <xf numFmtId="0" fontId="0" fillId="0" borderId="19" xfId="0" applyBorder="1" applyAlignment="1">
      <alignment horizontal="center"/>
    </xf>
    <xf numFmtId="0" fontId="0" fillId="0" borderId="21" xfId="0" applyBorder="1" applyAlignment="1">
      <alignment horizontal="center"/>
    </xf>
    <xf numFmtId="0" fontId="19" fillId="11" borderId="0" xfId="0" applyFont="1" applyFill="1" applyAlignment="1">
      <alignment horizontal="right"/>
    </xf>
    <xf numFmtId="0" fontId="0" fillId="12" borderId="2" xfId="0" applyFill="1" applyBorder="1" applyAlignment="1">
      <alignment horizontal="center"/>
    </xf>
    <xf numFmtId="0" fontId="22" fillId="12" borderId="0" xfId="0" applyFont="1" applyFill="1" applyAlignment="1">
      <alignment horizontal="center"/>
    </xf>
    <xf numFmtId="0" fontId="19" fillId="12" borderId="0" xfId="0" applyFont="1" applyFill="1" applyAlignment="1">
      <alignment horizontal="center"/>
    </xf>
    <xf numFmtId="0" fontId="19" fillId="12" borderId="0" xfId="0" applyFont="1" applyFill="1" applyAlignment="1">
      <alignment horizontal="right"/>
    </xf>
    <xf numFmtId="1" fontId="41" fillId="13" borderId="4" xfId="3" applyNumberFormat="1" applyFont="1" applyFill="1" applyBorder="1" applyAlignment="1"/>
    <xf numFmtId="1" fontId="41" fillId="13" borderId="5" xfId="3" applyNumberFormat="1" applyFont="1" applyFill="1" applyBorder="1" applyAlignment="1"/>
    <xf numFmtId="0" fontId="22" fillId="10" borderId="0" xfId="0" applyFont="1" applyFill="1" applyAlignment="1">
      <alignment horizontal="right"/>
    </xf>
  </cellXfs>
  <cellStyles count="7">
    <cellStyle name="Currency" xfId="1" builtinId="4"/>
    <cellStyle name="Hyperlink" xfId="2" builtinId="8"/>
    <cellStyle name="Normal" xfId="0" builtinId="0"/>
    <cellStyle name="Normal 2" xfId="3"/>
    <cellStyle name="Normal 3" xfId="4"/>
    <cellStyle name="Percent" xfId="5" builtinId="5"/>
    <cellStyle name="Percent 2"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9</xdr:row>
      <xdr:rowOff>241300</xdr:rowOff>
    </xdr:from>
    <xdr:to>
      <xdr:col>1</xdr:col>
      <xdr:colOff>373324</xdr:colOff>
      <xdr:row>11</xdr:row>
      <xdr:rowOff>146177</xdr:rowOff>
    </xdr:to>
    <xdr:sp macro="" textlink="">
      <xdr:nvSpPr>
        <xdr:cNvPr id="2" name="Rectangular Callout 1"/>
        <xdr:cNvSpPr/>
      </xdr:nvSpPr>
      <xdr:spPr>
        <a:xfrm>
          <a:off x="50800" y="2190750"/>
          <a:ext cx="730250" cy="628650"/>
        </a:xfrm>
        <a:prstGeom prst="wedgeRectCallout">
          <a:avLst>
            <a:gd name="adj1" fmla="val -27831"/>
            <a:gd name="adj2" fmla="val -1070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Refer to "Assset inventory"</a:t>
          </a:r>
        </a:p>
      </xdr:txBody>
    </xdr:sp>
    <xdr:clientData/>
  </xdr:twoCellAnchor>
  <xdr:twoCellAnchor>
    <xdr:from>
      <xdr:col>1</xdr:col>
      <xdr:colOff>518160</xdr:colOff>
      <xdr:row>9</xdr:row>
      <xdr:rowOff>241300</xdr:rowOff>
    </xdr:from>
    <xdr:to>
      <xdr:col>1</xdr:col>
      <xdr:colOff>1336418</xdr:colOff>
      <xdr:row>11</xdr:row>
      <xdr:rowOff>152400</xdr:rowOff>
    </xdr:to>
    <xdr:sp macro="" textlink="">
      <xdr:nvSpPr>
        <xdr:cNvPr id="3" name="Rectangular Callout 2"/>
        <xdr:cNvSpPr/>
      </xdr:nvSpPr>
      <xdr:spPr>
        <a:xfrm>
          <a:off x="908050" y="2190750"/>
          <a:ext cx="749300" cy="622300"/>
        </a:xfrm>
        <a:prstGeom prst="wedgeRectCallout">
          <a:avLst>
            <a:gd name="adj1" fmla="val -32006"/>
            <a:gd name="adj2" fmla="val -1025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CA" sz="900">
              <a:solidFill>
                <a:sysClr val="windowText" lastClr="000000"/>
              </a:solidFill>
              <a:latin typeface="+mn-lt"/>
              <a:ea typeface="+mn-ea"/>
              <a:cs typeface="+mn-cs"/>
            </a:rPr>
            <a:t>Refer to "Assset inventory"</a:t>
          </a:r>
        </a:p>
      </xdr:txBody>
    </xdr:sp>
    <xdr:clientData/>
  </xdr:twoCellAnchor>
  <xdr:twoCellAnchor>
    <xdr:from>
      <xdr:col>1</xdr:col>
      <xdr:colOff>1488440</xdr:colOff>
      <xdr:row>9</xdr:row>
      <xdr:rowOff>234950</xdr:rowOff>
    </xdr:from>
    <xdr:to>
      <xdr:col>2</xdr:col>
      <xdr:colOff>11784</xdr:colOff>
      <xdr:row>11</xdr:row>
      <xdr:rowOff>234950</xdr:rowOff>
    </xdr:to>
    <xdr:sp macro="" textlink="">
      <xdr:nvSpPr>
        <xdr:cNvPr id="4" name="Rectangular Callout 3"/>
        <xdr:cNvSpPr/>
      </xdr:nvSpPr>
      <xdr:spPr>
        <a:xfrm>
          <a:off x="1790700" y="2184400"/>
          <a:ext cx="692150" cy="711200"/>
        </a:xfrm>
        <a:prstGeom prst="wedgeRectCallout">
          <a:avLst>
            <a:gd name="adj1" fmla="val 69076"/>
            <a:gd name="adj2" fmla="val -12589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See "Useful Life" table</a:t>
          </a:r>
        </a:p>
      </xdr:txBody>
    </xdr:sp>
    <xdr:clientData/>
  </xdr:twoCellAnchor>
  <xdr:twoCellAnchor>
    <xdr:from>
      <xdr:col>2</xdr:col>
      <xdr:colOff>125730</xdr:colOff>
      <xdr:row>9</xdr:row>
      <xdr:rowOff>260350</xdr:rowOff>
    </xdr:from>
    <xdr:to>
      <xdr:col>3</xdr:col>
      <xdr:colOff>411382</xdr:colOff>
      <xdr:row>13</xdr:row>
      <xdr:rowOff>119416</xdr:rowOff>
    </xdr:to>
    <xdr:sp macro="" textlink="">
      <xdr:nvSpPr>
        <xdr:cNvPr id="5" name="Rectangular Callout 4"/>
        <xdr:cNvSpPr/>
      </xdr:nvSpPr>
      <xdr:spPr>
        <a:xfrm>
          <a:off x="2584450" y="2209800"/>
          <a:ext cx="774700" cy="1295400"/>
        </a:xfrm>
        <a:prstGeom prst="wedgeRectCallout">
          <a:avLst>
            <a:gd name="adj1" fmla="val 37876"/>
            <a:gd name="adj2" fmla="val -9714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1000"/>
            </a:lnSpc>
          </a:pPr>
          <a:r>
            <a:rPr lang="en-CA" sz="900">
              <a:solidFill>
                <a:sysClr val="windowText" lastClr="000000"/>
              </a:solidFill>
              <a:latin typeface="+mn-lt"/>
              <a:ea typeface="+mn-ea"/>
              <a:cs typeface="+mn-cs"/>
            </a:rPr>
            <a:t>Make your assessment of the probability of failure</a:t>
          </a:r>
          <a:r>
            <a:rPr lang="en-CA" sz="900" baseline="0">
              <a:solidFill>
                <a:sysClr val="windowText" lastClr="000000"/>
              </a:solidFill>
              <a:latin typeface="+mn-lt"/>
              <a:ea typeface="+mn-ea"/>
              <a:cs typeface="+mn-cs"/>
            </a:rPr>
            <a:t> (See notes below)</a:t>
          </a:r>
          <a:endParaRPr lang="en-CA" sz="900">
            <a:solidFill>
              <a:sysClr val="windowText" lastClr="000000"/>
            </a:solidFill>
            <a:latin typeface="+mn-lt"/>
            <a:ea typeface="+mn-ea"/>
            <a:cs typeface="+mn-cs"/>
          </a:endParaRPr>
        </a:p>
      </xdr:txBody>
    </xdr:sp>
    <xdr:clientData/>
  </xdr:twoCellAnchor>
  <xdr:twoCellAnchor>
    <xdr:from>
      <xdr:col>3</xdr:col>
      <xdr:colOff>525780</xdr:colOff>
      <xdr:row>9</xdr:row>
      <xdr:rowOff>285750</xdr:rowOff>
    </xdr:from>
    <xdr:to>
      <xdr:col>4</xdr:col>
      <xdr:colOff>487738</xdr:colOff>
      <xdr:row>14</xdr:row>
      <xdr:rowOff>240040</xdr:rowOff>
    </xdr:to>
    <xdr:sp macro="" textlink="">
      <xdr:nvSpPr>
        <xdr:cNvPr id="6" name="Rectangular Callout 5"/>
        <xdr:cNvSpPr/>
      </xdr:nvSpPr>
      <xdr:spPr>
        <a:xfrm>
          <a:off x="3454400" y="2228850"/>
          <a:ext cx="692150" cy="1746250"/>
        </a:xfrm>
        <a:prstGeom prst="wedgeRectCallout">
          <a:avLst>
            <a:gd name="adj1" fmla="val 5773"/>
            <a:gd name="adj2" fmla="val -8347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Do you have a spare readily available?</a:t>
          </a:r>
          <a:r>
            <a:rPr lang="en-CA" sz="900" baseline="0">
              <a:solidFill>
                <a:sysClr val="windowText" lastClr="000000"/>
              </a:solidFill>
              <a:latin typeface="+mn-lt"/>
              <a:ea typeface="+mn-ea"/>
              <a:cs typeface="+mn-cs"/>
            </a:rPr>
            <a:t> Do you have a stand-bye? (E.g: A standby pump) </a:t>
          </a:r>
          <a:endParaRPr lang="en-CA" sz="900">
            <a:solidFill>
              <a:sysClr val="windowText" lastClr="000000"/>
            </a:solidFill>
            <a:latin typeface="+mn-lt"/>
            <a:ea typeface="+mn-ea"/>
            <a:cs typeface="+mn-cs"/>
          </a:endParaRPr>
        </a:p>
      </xdr:txBody>
    </xdr:sp>
    <xdr:clientData/>
  </xdr:twoCellAnchor>
  <xdr:twoCellAnchor>
    <xdr:from>
      <xdr:col>4</xdr:col>
      <xdr:colOff>614680</xdr:colOff>
      <xdr:row>9</xdr:row>
      <xdr:rowOff>298450</xdr:rowOff>
    </xdr:from>
    <xdr:to>
      <xdr:col>5</xdr:col>
      <xdr:colOff>740488</xdr:colOff>
      <xdr:row>11</xdr:row>
      <xdr:rowOff>298450</xdr:rowOff>
    </xdr:to>
    <xdr:sp macro="" textlink="">
      <xdr:nvSpPr>
        <xdr:cNvPr id="7" name="Rectangular Callout 6"/>
        <xdr:cNvSpPr/>
      </xdr:nvSpPr>
      <xdr:spPr>
        <a:xfrm>
          <a:off x="4254500" y="2260600"/>
          <a:ext cx="692150" cy="711200"/>
        </a:xfrm>
        <a:prstGeom prst="wedgeRectCallout">
          <a:avLst>
            <a:gd name="adj1" fmla="val 6690"/>
            <a:gd name="adj2" fmla="val -137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See "Risk Matrix"</a:t>
          </a:r>
        </a:p>
      </xdr:txBody>
    </xdr:sp>
    <xdr:clientData/>
  </xdr:twoCellAnchor>
  <xdr:twoCellAnchor>
    <xdr:from>
      <xdr:col>7</xdr:col>
      <xdr:colOff>341630</xdr:colOff>
      <xdr:row>9</xdr:row>
      <xdr:rowOff>292100</xdr:rowOff>
    </xdr:from>
    <xdr:to>
      <xdr:col>7</xdr:col>
      <xdr:colOff>1310965</xdr:colOff>
      <xdr:row>12</xdr:row>
      <xdr:rowOff>285750</xdr:rowOff>
    </xdr:to>
    <xdr:sp macro="" textlink="">
      <xdr:nvSpPr>
        <xdr:cNvPr id="8" name="Rectangular Callout 7"/>
        <xdr:cNvSpPr/>
      </xdr:nvSpPr>
      <xdr:spPr>
        <a:xfrm>
          <a:off x="6045200" y="2343150"/>
          <a:ext cx="876300" cy="1054100"/>
        </a:xfrm>
        <a:prstGeom prst="wedgeRectCallout">
          <a:avLst>
            <a:gd name="adj1" fmla="val 24122"/>
            <a:gd name="adj2" fmla="val -1209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900"/>
            </a:lnSpc>
          </a:pPr>
          <a:r>
            <a:rPr lang="en-CA" sz="900">
              <a:solidFill>
                <a:sysClr val="windowText" lastClr="000000"/>
              </a:solidFill>
              <a:latin typeface="+mn-lt"/>
              <a:ea typeface="+mn-ea"/>
              <a:cs typeface="+mn-cs"/>
            </a:rPr>
            <a:t>Make comments. For example, to help </a:t>
          </a:r>
          <a:r>
            <a:rPr lang="en-CA" sz="900" baseline="0">
              <a:solidFill>
                <a:sysClr val="windowText" lastClr="000000"/>
              </a:solidFill>
              <a:latin typeface="+mn-lt"/>
              <a:ea typeface="+mn-ea"/>
              <a:cs typeface="+mn-cs"/>
            </a:rPr>
            <a:t>others  follow your thinking.</a:t>
          </a:r>
          <a:endParaRPr lang="en-CA" sz="900">
            <a:solidFill>
              <a:sysClr val="windowText" lastClr="000000"/>
            </a:solidFill>
            <a:latin typeface="+mn-lt"/>
            <a:ea typeface="+mn-ea"/>
            <a:cs typeface="+mn-cs"/>
          </a:endParaRPr>
        </a:p>
      </xdr:txBody>
    </xdr:sp>
    <xdr:clientData/>
  </xdr:twoCellAnchor>
  <xdr:twoCellAnchor>
    <xdr:from>
      <xdr:col>6</xdr:col>
      <xdr:colOff>0</xdr:colOff>
      <xdr:row>10</xdr:row>
      <xdr:rowOff>0</xdr:rowOff>
    </xdr:from>
    <xdr:to>
      <xdr:col>7</xdr:col>
      <xdr:colOff>0</xdr:colOff>
      <xdr:row>12</xdr:row>
      <xdr:rowOff>0</xdr:rowOff>
    </xdr:to>
    <xdr:sp macro="" textlink="">
      <xdr:nvSpPr>
        <xdr:cNvPr id="9" name="Rectangular Callout 8"/>
        <xdr:cNvSpPr/>
      </xdr:nvSpPr>
      <xdr:spPr>
        <a:xfrm>
          <a:off x="5035550" y="2305050"/>
          <a:ext cx="692150" cy="711200"/>
        </a:xfrm>
        <a:prstGeom prst="wedgeRectCallout">
          <a:avLst>
            <a:gd name="adj1" fmla="val 4855"/>
            <a:gd name="adj2" fmla="val -14910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See "Risk Matrix"</a:t>
          </a:r>
        </a:p>
      </xdr:txBody>
    </xdr:sp>
    <xdr:clientData/>
  </xdr:twoCellAnchor>
  <xdr:twoCellAnchor>
    <xdr:from>
      <xdr:col>5</xdr:col>
      <xdr:colOff>727710</xdr:colOff>
      <xdr:row>13</xdr:row>
      <xdr:rowOff>114300</xdr:rowOff>
    </xdr:from>
    <xdr:to>
      <xdr:col>7</xdr:col>
      <xdr:colOff>1658733</xdr:colOff>
      <xdr:row>16</xdr:row>
      <xdr:rowOff>298450</xdr:rowOff>
    </xdr:to>
    <xdr:sp macro="" textlink="">
      <xdr:nvSpPr>
        <xdr:cNvPr id="10" name="TextBox 9"/>
        <xdr:cNvSpPr txBox="1"/>
      </xdr:nvSpPr>
      <xdr:spPr>
        <a:xfrm>
          <a:off x="4927600" y="3486150"/>
          <a:ext cx="2330450" cy="1250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Note: The impact of failure, of a pump for example, may be mitigated if you have a stand-by, or spare. Use your judgement as well</a:t>
          </a:r>
          <a:r>
            <a:rPr lang="en-CA" sz="1100" baseline="0"/>
            <a:t> as reference to the "Risk Matrix" when setting priorities.</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754380</xdr:colOff>
      <xdr:row>1</xdr:row>
      <xdr:rowOff>19050</xdr:rowOff>
    </xdr:from>
    <xdr:to>
      <xdr:col>6</xdr:col>
      <xdr:colOff>875073</xdr:colOff>
      <xdr:row>3</xdr:row>
      <xdr:rowOff>19050</xdr:rowOff>
    </xdr:to>
    <xdr:sp macro="" textlink="">
      <xdr:nvSpPr>
        <xdr:cNvPr id="2" name="Rectangular Callout 1"/>
        <xdr:cNvSpPr/>
      </xdr:nvSpPr>
      <xdr:spPr>
        <a:xfrm>
          <a:off x="2552700" y="228600"/>
          <a:ext cx="1733550" cy="381000"/>
        </a:xfrm>
        <a:prstGeom prst="wedgeRectCallout">
          <a:avLst>
            <a:gd name="adj1" fmla="val -76877"/>
            <a:gd name="adj2" fmla="val 3511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CA" sz="1100">
              <a:solidFill>
                <a:sysClr val="windowText" lastClr="000000"/>
              </a:solidFill>
            </a:rPr>
            <a:t>Step 1: Assess impacts</a:t>
          </a:r>
        </a:p>
      </xdr:txBody>
    </xdr:sp>
    <xdr:clientData/>
  </xdr:twoCellAnchor>
  <xdr:twoCellAnchor>
    <xdr:from>
      <xdr:col>4</xdr:col>
      <xdr:colOff>792480</xdr:colOff>
      <xdr:row>15</xdr:row>
      <xdr:rowOff>38100</xdr:rowOff>
    </xdr:from>
    <xdr:to>
      <xdr:col>7</xdr:col>
      <xdr:colOff>328822</xdr:colOff>
      <xdr:row>18</xdr:row>
      <xdr:rowOff>0</xdr:rowOff>
    </xdr:to>
    <xdr:sp macro="" textlink="">
      <xdr:nvSpPr>
        <xdr:cNvPr id="4" name="Rectangular Callout 3"/>
        <xdr:cNvSpPr/>
      </xdr:nvSpPr>
      <xdr:spPr>
        <a:xfrm>
          <a:off x="2590800" y="2451100"/>
          <a:ext cx="2019300" cy="533400"/>
        </a:xfrm>
        <a:prstGeom prst="wedgeRectCallout">
          <a:avLst>
            <a:gd name="adj1" fmla="val -60763"/>
            <a:gd name="adj2" fmla="val 304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CA" sz="1100">
              <a:solidFill>
                <a:sysClr val="windowText" lastClr="000000"/>
              </a:solidFill>
            </a:rPr>
            <a:t>Step 2: Select probability and identify risk</a:t>
          </a:r>
        </a:p>
      </xdr:txBody>
    </xdr:sp>
    <xdr:clientData/>
  </xdr:twoCellAnchor>
  <xdr:twoCellAnchor>
    <xdr:from>
      <xdr:col>12</xdr:col>
      <xdr:colOff>0</xdr:colOff>
      <xdr:row>12</xdr:row>
      <xdr:rowOff>82550</xdr:rowOff>
    </xdr:from>
    <xdr:to>
      <xdr:col>14</xdr:col>
      <xdr:colOff>665250</xdr:colOff>
      <xdr:row>15</xdr:row>
      <xdr:rowOff>120650</xdr:rowOff>
    </xdr:to>
    <xdr:sp macro="" textlink="">
      <xdr:nvSpPr>
        <xdr:cNvPr id="5" name="Rectangular Callout 4"/>
        <xdr:cNvSpPr/>
      </xdr:nvSpPr>
      <xdr:spPr>
        <a:xfrm>
          <a:off x="6324600" y="2070100"/>
          <a:ext cx="1657350" cy="501650"/>
        </a:xfrm>
        <a:prstGeom prst="wedgeRectCallout">
          <a:avLst>
            <a:gd name="adj1" fmla="val -11244"/>
            <a:gd name="adj2" fmla="val 8988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CA" sz="1100">
              <a:solidFill>
                <a:sysClr val="windowText" lastClr="000000"/>
              </a:solidFill>
            </a:rPr>
            <a:t>Step 3: Using risk rating, establish priority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55880</xdr:colOff>
      <xdr:row>9</xdr:row>
      <xdr:rowOff>63500</xdr:rowOff>
    </xdr:from>
    <xdr:to>
      <xdr:col>1</xdr:col>
      <xdr:colOff>494310</xdr:colOff>
      <xdr:row>11</xdr:row>
      <xdr:rowOff>330200</xdr:rowOff>
    </xdr:to>
    <xdr:sp macro="" textlink="">
      <xdr:nvSpPr>
        <xdr:cNvPr id="2" name="Rectangular Callout 1"/>
        <xdr:cNvSpPr/>
      </xdr:nvSpPr>
      <xdr:spPr>
        <a:xfrm>
          <a:off x="57150" y="2368550"/>
          <a:ext cx="831850" cy="977900"/>
        </a:xfrm>
        <a:prstGeom prst="wedgeRectCallout">
          <a:avLst>
            <a:gd name="adj1" fmla="val -27831"/>
            <a:gd name="adj2" fmla="val -1070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Refer to "Prioritization Worksheet" inventory"</a:t>
          </a:r>
        </a:p>
      </xdr:txBody>
    </xdr:sp>
    <xdr:clientData/>
  </xdr:twoCellAnchor>
  <xdr:twoCellAnchor>
    <xdr:from>
      <xdr:col>1</xdr:col>
      <xdr:colOff>652780</xdr:colOff>
      <xdr:row>9</xdr:row>
      <xdr:rowOff>88900</xdr:rowOff>
    </xdr:from>
    <xdr:to>
      <xdr:col>1</xdr:col>
      <xdr:colOff>1651751</xdr:colOff>
      <xdr:row>12</xdr:row>
      <xdr:rowOff>0</xdr:rowOff>
    </xdr:to>
    <xdr:sp macro="" textlink="">
      <xdr:nvSpPr>
        <xdr:cNvPr id="3" name="Rectangular Callout 2"/>
        <xdr:cNvSpPr/>
      </xdr:nvSpPr>
      <xdr:spPr>
        <a:xfrm>
          <a:off x="1033780" y="2393950"/>
          <a:ext cx="909320" cy="977900"/>
        </a:xfrm>
        <a:prstGeom prst="wedgeRectCallout">
          <a:avLst>
            <a:gd name="adj1" fmla="val -27831"/>
            <a:gd name="adj2" fmla="val -1070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Refer to "Prioritization Worksheet" inventory"</a:t>
          </a:r>
        </a:p>
      </xdr:txBody>
    </xdr:sp>
    <xdr:clientData/>
  </xdr:twoCellAnchor>
  <xdr:twoCellAnchor>
    <xdr:from>
      <xdr:col>1</xdr:col>
      <xdr:colOff>1753870</xdr:colOff>
      <xdr:row>9</xdr:row>
      <xdr:rowOff>82550</xdr:rowOff>
    </xdr:from>
    <xdr:to>
      <xdr:col>3</xdr:col>
      <xdr:colOff>279604</xdr:colOff>
      <xdr:row>11</xdr:row>
      <xdr:rowOff>336550</xdr:rowOff>
    </xdr:to>
    <xdr:sp macro="" textlink="">
      <xdr:nvSpPr>
        <xdr:cNvPr id="4" name="Rectangular Callout 3"/>
        <xdr:cNvSpPr/>
      </xdr:nvSpPr>
      <xdr:spPr>
        <a:xfrm>
          <a:off x="2032000" y="2387600"/>
          <a:ext cx="1193800" cy="977900"/>
        </a:xfrm>
        <a:prstGeom prst="wedgeRectCallout">
          <a:avLst>
            <a:gd name="adj1" fmla="val -27831"/>
            <a:gd name="adj2" fmla="val -1070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List in order of priority; highest to lowest. See your "Prioritization</a:t>
          </a:r>
          <a:r>
            <a:rPr lang="en-CA" sz="900" baseline="0">
              <a:solidFill>
                <a:sysClr val="windowText" lastClr="000000"/>
              </a:solidFill>
              <a:latin typeface="+mn-lt"/>
              <a:ea typeface="+mn-ea"/>
              <a:cs typeface="+mn-cs"/>
            </a:rPr>
            <a:t> Worksheet"</a:t>
          </a:r>
          <a:endParaRPr lang="en-CA" sz="900">
            <a:solidFill>
              <a:sysClr val="windowText" lastClr="000000"/>
            </a:solidFill>
            <a:latin typeface="+mn-lt"/>
            <a:ea typeface="+mn-ea"/>
            <a:cs typeface="+mn-cs"/>
          </a:endParaRPr>
        </a:p>
      </xdr:txBody>
    </xdr:sp>
    <xdr:clientData/>
  </xdr:twoCellAnchor>
  <xdr:twoCellAnchor>
    <xdr:from>
      <xdr:col>3</xdr:col>
      <xdr:colOff>449580</xdr:colOff>
      <xdr:row>9</xdr:row>
      <xdr:rowOff>101600</xdr:rowOff>
    </xdr:from>
    <xdr:to>
      <xdr:col>3</xdr:col>
      <xdr:colOff>1741922</xdr:colOff>
      <xdr:row>12</xdr:row>
      <xdr:rowOff>12700</xdr:rowOff>
    </xdr:to>
    <xdr:sp macro="" textlink="">
      <xdr:nvSpPr>
        <xdr:cNvPr id="5" name="Rectangular Callout 4"/>
        <xdr:cNvSpPr/>
      </xdr:nvSpPr>
      <xdr:spPr>
        <a:xfrm>
          <a:off x="3378200" y="2406650"/>
          <a:ext cx="1193800" cy="977900"/>
        </a:xfrm>
        <a:prstGeom prst="wedgeRectCallout">
          <a:avLst>
            <a:gd name="adj1" fmla="val -27831"/>
            <a:gd name="adj2" fmla="val -1070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1000"/>
            </a:lnSpc>
          </a:pPr>
          <a:r>
            <a:rPr lang="en-CA" sz="900">
              <a:solidFill>
                <a:sysClr val="windowText" lastClr="000000"/>
              </a:solidFill>
              <a:latin typeface="+mn-lt"/>
              <a:ea typeface="+mn-ea"/>
              <a:cs typeface="+mn-cs"/>
            </a:rPr>
            <a:t>Note the activity required. E.g. "Replacement of complete unit";</a:t>
          </a:r>
          <a:r>
            <a:rPr lang="en-CA" sz="900" baseline="0">
              <a:solidFill>
                <a:sysClr val="windowText" lastClr="000000"/>
              </a:solidFill>
              <a:latin typeface="+mn-lt"/>
              <a:ea typeface="+mn-ea"/>
              <a:cs typeface="+mn-cs"/>
            </a:rPr>
            <a:t> "Major servicing"</a:t>
          </a:r>
          <a:endParaRPr lang="en-CA" sz="900">
            <a:solidFill>
              <a:sysClr val="windowText" lastClr="000000"/>
            </a:solidFill>
            <a:latin typeface="+mn-lt"/>
            <a:ea typeface="+mn-ea"/>
            <a:cs typeface="+mn-cs"/>
          </a:endParaRPr>
        </a:p>
      </xdr:txBody>
    </xdr:sp>
    <xdr:clientData/>
  </xdr:twoCellAnchor>
  <xdr:twoCellAnchor>
    <xdr:from>
      <xdr:col>3</xdr:col>
      <xdr:colOff>1861820</xdr:colOff>
      <xdr:row>9</xdr:row>
      <xdr:rowOff>114300</xdr:rowOff>
    </xdr:from>
    <xdr:to>
      <xdr:col>4</xdr:col>
      <xdr:colOff>424510</xdr:colOff>
      <xdr:row>12</xdr:row>
      <xdr:rowOff>38100</xdr:rowOff>
    </xdr:to>
    <xdr:sp macro="" textlink="">
      <xdr:nvSpPr>
        <xdr:cNvPr id="6" name="Rectangular Callout 5"/>
        <xdr:cNvSpPr/>
      </xdr:nvSpPr>
      <xdr:spPr>
        <a:xfrm>
          <a:off x="4679950" y="2419350"/>
          <a:ext cx="704850" cy="990600"/>
        </a:xfrm>
        <a:prstGeom prst="wedgeRectCallout">
          <a:avLst>
            <a:gd name="adj1" fmla="val 11073"/>
            <a:gd name="adj2" fmla="val -11026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1000"/>
            </a:lnSpc>
          </a:pPr>
          <a:r>
            <a:rPr lang="en-CA" sz="900">
              <a:solidFill>
                <a:sysClr val="windowText" lastClr="000000"/>
              </a:solidFill>
              <a:latin typeface="+mn-lt"/>
              <a:ea typeface="+mn-ea"/>
              <a:cs typeface="+mn-cs"/>
            </a:rPr>
            <a:t>Note the years until the activity must be carried out.</a:t>
          </a:r>
        </a:p>
      </xdr:txBody>
    </xdr:sp>
    <xdr:clientData/>
  </xdr:twoCellAnchor>
  <xdr:twoCellAnchor>
    <xdr:from>
      <xdr:col>4</xdr:col>
      <xdr:colOff>538480</xdr:colOff>
      <xdr:row>9</xdr:row>
      <xdr:rowOff>107950</xdr:rowOff>
    </xdr:from>
    <xdr:to>
      <xdr:col>6</xdr:col>
      <xdr:colOff>652780</xdr:colOff>
      <xdr:row>12</xdr:row>
      <xdr:rowOff>31750</xdr:rowOff>
    </xdr:to>
    <xdr:sp macro="" textlink="">
      <xdr:nvSpPr>
        <xdr:cNvPr id="7" name="Rectangular Callout 6"/>
        <xdr:cNvSpPr/>
      </xdr:nvSpPr>
      <xdr:spPr>
        <a:xfrm>
          <a:off x="5499100" y="2425700"/>
          <a:ext cx="1193800" cy="977900"/>
        </a:xfrm>
        <a:prstGeom prst="wedgeRectCallout">
          <a:avLst>
            <a:gd name="adj1" fmla="val -27831"/>
            <a:gd name="adj2" fmla="val -1070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1000"/>
            </a:lnSpc>
          </a:pPr>
          <a:r>
            <a:rPr lang="en-CA" sz="900">
              <a:solidFill>
                <a:sysClr val="windowText" lastClr="000000"/>
              </a:solidFill>
              <a:latin typeface="+mn-lt"/>
              <a:ea typeface="+mn-ea"/>
              <a:cs typeface="+mn-cs"/>
            </a:rPr>
            <a:t>Estimate the costs of the activity. Refer to suppliers, service providers, consultants as required.</a:t>
          </a:r>
        </a:p>
      </xdr:txBody>
    </xdr:sp>
    <xdr:clientData/>
  </xdr:twoCellAnchor>
  <xdr:twoCellAnchor>
    <xdr:from>
      <xdr:col>7</xdr:col>
      <xdr:colOff>139700</xdr:colOff>
      <xdr:row>9</xdr:row>
      <xdr:rowOff>101600</xdr:rowOff>
    </xdr:from>
    <xdr:to>
      <xdr:col>7</xdr:col>
      <xdr:colOff>1425167</xdr:colOff>
      <xdr:row>13</xdr:row>
      <xdr:rowOff>284505</xdr:rowOff>
    </xdr:to>
    <xdr:sp macro="" textlink="">
      <xdr:nvSpPr>
        <xdr:cNvPr id="8" name="Rectangular Callout 7"/>
        <xdr:cNvSpPr/>
      </xdr:nvSpPr>
      <xdr:spPr>
        <a:xfrm>
          <a:off x="6838950" y="2406650"/>
          <a:ext cx="1193800" cy="1606550"/>
        </a:xfrm>
        <a:prstGeom prst="wedgeRectCallout">
          <a:avLst>
            <a:gd name="adj1" fmla="val -70385"/>
            <a:gd name="adj2" fmla="val -8176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900"/>
            </a:lnSpc>
          </a:pPr>
          <a:r>
            <a:rPr lang="en-CA" sz="900">
              <a:solidFill>
                <a:sysClr val="windowText" lastClr="000000"/>
              </a:solidFill>
              <a:latin typeface="+mn-lt"/>
              <a:ea typeface="+mn-ea"/>
              <a:cs typeface="+mn-cs"/>
            </a:rPr>
            <a:t>Show the annual contribution you should make to the Renewal Reserve in order to pay for  the activity when it is needed. (Divide $ Estimated Cost by number of Years until Needed.)</a:t>
          </a:r>
        </a:p>
      </xdr:txBody>
    </xdr:sp>
    <xdr:clientData/>
  </xdr:twoCellAnchor>
  <xdr:twoCellAnchor>
    <xdr:from>
      <xdr:col>3</xdr:col>
      <xdr:colOff>1410970</xdr:colOff>
      <xdr:row>15</xdr:row>
      <xdr:rowOff>101600</xdr:rowOff>
    </xdr:from>
    <xdr:to>
      <xdr:col>4</xdr:col>
      <xdr:colOff>513440</xdr:colOff>
      <xdr:row>18</xdr:row>
      <xdr:rowOff>165100</xdr:rowOff>
    </xdr:to>
    <xdr:sp macro="" textlink="">
      <xdr:nvSpPr>
        <xdr:cNvPr id="9" name="Rectangular Callout 8"/>
        <xdr:cNvSpPr/>
      </xdr:nvSpPr>
      <xdr:spPr>
        <a:xfrm>
          <a:off x="4279900" y="4540250"/>
          <a:ext cx="1193800" cy="1130300"/>
        </a:xfrm>
        <a:prstGeom prst="wedgeRectCallout">
          <a:avLst>
            <a:gd name="adj1" fmla="val 112063"/>
            <a:gd name="adj2" fmla="val 6446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Calculate the total annual contribution you should make to your "Renewal Reserve"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14</xdr:row>
      <xdr:rowOff>63500</xdr:rowOff>
    </xdr:from>
    <xdr:to>
      <xdr:col>1</xdr:col>
      <xdr:colOff>983703</xdr:colOff>
      <xdr:row>19</xdr:row>
      <xdr:rowOff>63500</xdr:rowOff>
    </xdr:to>
    <xdr:sp macro="" textlink="">
      <xdr:nvSpPr>
        <xdr:cNvPr id="4" name="Rectangular Callout 3"/>
        <xdr:cNvSpPr/>
      </xdr:nvSpPr>
      <xdr:spPr>
        <a:xfrm>
          <a:off x="273050" y="2400300"/>
          <a:ext cx="730250" cy="800100"/>
        </a:xfrm>
        <a:prstGeom prst="wedgeRectCallout">
          <a:avLst>
            <a:gd name="adj1" fmla="val -18285"/>
            <a:gd name="adj2" fmla="val -7538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1000"/>
            </a:lnSpc>
          </a:pPr>
          <a:r>
            <a:rPr lang="en-CA" sz="900">
              <a:solidFill>
                <a:sysClr val="windowText" lastClr="000000"/>
              </a:solidFill>
              <a:latin typeface="+mn-lt"/>
              <a:ea typeface="+mn-ea"/>
              <a:cs typeface="+mn-cs"/>
            </a:rPr>
            <a:t>From "$ Renewal Reserves" worksheet B2</a:t>
          </a:r>
        </a:p>
      </xdr:txBody>
    </xdr:sp>
    <xdr:clientData/>
  </xdr:twoCellAnchor>
  <xdr:twoCellAnchor>
    <xdr:from>
      <xdr:col>1</xdr:col>
      <xdr:colOff>1374140</xdr:colOff>
      <xdr:row>14</xdr:row>
      <xdr:rowOff>57150</xdr:rowOff>
    </xdr:from>
    <xdr:to>
      <xdr:col>3</xdr:col>
      <xdr:colOff>470112</xdr:colOff>
      <xdr:row>19</xdr:row>
      <xdr:rowOff>63606</xdr:rowOff>
    </xdr:to>
    <xdr:sp macro="" textlink="">
      <xdr:nvSpPr>
        <xdr:cNvPr id="5" name="Rectangular Callout 4"/>
        <xdr:cNvSpPr/>
      </xdr:nvSpPr>
      <xdr:spPr>
        <a:xfrm>
          <a:off x="1355090" y="2406650"/>
          <a:ext cx="765810" cy="793750"/>
        </a:xfrm>
        <a:prstGeom prst="wedgeRectCallout">
          <a:avLst>
            <a:gd name="adj1" fmla="val 26522"/>
            <a:gd name="adj2" fmla="val -8200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900"/>
            </a:lnSpc>
          </a:pPr>
          <a:r>
            <a:rPr lang="en-CA" sz="900">
              <a:solidFill>
                <a:sysClr val="windowText" lastClr="000000"/>
              </a:solidFill>
              <a:latin typeface="+mn-lt"/>
              <a:ea typeface="+mn-ea"/>
              <a:cs typeface="+mn-cs"/>
            </a:rPr>
            <a:t>From "$ Renewal Reserves" worksheet B2</a:t>
          </a:r>
        </a:p>
      </xdr:txBody>
    </xdr:sp>
    <xdr:clientData/>
  </xdr:twoCellAnchor>
  <xdr:twoCellAnchor>
    <xdr:from>
      <xdr:col>4</xdr:col>
      <xdr:colOff>0</xdr:colOff>
      <xdr:row>14</xdr:row>
      <xdr:rowOff>76200</xdr:rowOff>
    </xdr:from>
    <xdr:to>
      <xdr:col>5</xdr:col>
      <xdr:colOff>234861</xdr:colOff>
      <xdr:row>20</xdr:row>
      <xdr:rowOff>50800</xdr:rowOff>
    </xdr:to>
    <xdr:sp macro="" textlink="">
      <xdr:nvSpPr>
        <xdr:cNvPr id="6" name="Rectangular Callout 5"/>
        <xdr:cNvSpPr/>
      </xdr:nvSpPr>
      <xdr:spPr>
        <a:xfrm>
          <a:off x="2362200" y="2413000"/>
          <a:ext cx="838200" cy="857250"/>
        </a:xfrm>
        <a:prstGeom prst="wedgeRectCallout">
          <a:avLst>
            <a:gd name="adj1" fmla="val 21673"/>
            <a:gd name="adj2" fmla="val -8384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1000"/>
            </a:lnSpc>
          </a:pPr>
          <a:r>
            <a:rPr lang="en-CA" sz="900">
              <a:solidFill>
                <a:sysClr val="windowText" lastClr="000000"/>
              </a:solidFill>
              <a:latin typeface="+mn-lt"/>
              <a:ea typeface="+mn-ea"/>
              <a:cs typeface="+mn-cs"/>
            </a:rPr>
            <a:t>From "$ Renewal Reserves" worksheet</a:t>
          </a:r>
        </a:p>
        <a:p>
          <a:pPr marL="0" indent="0" algn="ctr"/>
          <a:r>
            <a:rPr lang="en-CA" sz="900">
              <a:solidFill>
                <a:sysClr val="windowText" lastClr="000000"/>
              </a:solidFill>
              <a:latin typeface="+mn-lt"/>
              <a:ea typeface="+mn-ea"/>
              <a:cs typeface="+mn-cs"/>
            </a:rPr>
            <a:t>B2</a:t>
          </a:r>
        </a:p>
      </xdr:txBody>
    </xdr:sp>
    <xdr:clientData/>
  </xdr:twoCellAnchor>
  <xdr:twoCellAnchor>
    <xdr:from>
      <xdr:col>7</xdr:col>
      <xdr:colOff>0</xdr:colOff>
      <xdr:row>14</xdr:row>
      <xdr:rowOff>81280</xdr:rowOff>
    </xdr:from>
    <xdr:to>
      <xdr:col>8</xdr:col>
      <xdr:colOff>241300</xdr:colOff>
      <xdr:row>16</xdr:row>
      <xdr:rowOff>171474</xdr:rowOff>
    </xdr:to>
    <xdr:sp macro="" textlink="">
      <xdr:nvSpPr>
        <xdr:cNvPr id="7" name="Rectangular Callout 6"/>
        <xdr:cNvSpPr/>
      </xdr:nvSpPr>
      <xdr:spPr>
        <a:xfrm>
          <a:off x="3625850" y="2235200"/>
          <a:ext cx="679450" cy="463550"/>
        </a:xfrm>
        <a:prstGeom prst="wedgeRectCallout">
          <a:avLst>
            <a:gd name="adj1" fmla="val -68046"/>
            <a:gd name="adj2" fmla="val -10594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Calculated</a:t>
          </a:r>
          <a:r>
            <a:rPr lang="en-CA" sz="900" baseline="0">
              <a:solidFill>
                <a:sysClr val="windowText" lastClr="000000"/>
              </a:solidFill>
              <a:latin typeface="+mn-lt"/>
              <a:ea typeface="+mn-ea"/>
              <a:cs typeface="+mn-cs"/>
            </a:rPr>
            <a:t> by Excel</a:t>
          </a:r>
          <a:endParaRPr lang="en-CA" sz="900">
            <a:solidFill>
              <a:sysClr val="windowText" lastClr="000000"/>
            </a:solidFill>
            <a:latin typeface="+mn-lt"/>
            <a:ea typeface="+mn-ea"/>
            <a:cs typeface="+mn-cs"/>
          </a:endParaRPr>
        </a:p>
      </xdr:txBody>
    </xdr:sp>
    <xdr:clientData/>
  </xdr:twoCellAnchor>
  <xdr:twoCellAnchor>
    <xdr:from>
      <xdr:col>9</xdr:col>
      <xdr:colOff>322580</xdr:colOff>
      <xdr:row>14</xdr:row>
      <xdr:rowOff>114300</xdr:rowOff>
    </xdr:from>
    <xdr:to>
      <xdr:col>11</xdr:col>
      <xdr:colOff>387350</xdr:colOff>
      <xdr:row>18</xdr:row>
      <xdr:rowOff>133480</xdr:rowOff>
    </xdr:to>
    <xdr:sp macro="" textlink="">
      <xdr:nvSpPr>
        <xdr:cNvPr id="8" name="Rectangular Callout 7"/>
        <xdr:cNvSpPr/>
      </xdr:nvSpPr>
      <xdr:spPr>
        <a:xfrm>
          <a:off x="4856480" y="2451100"/>
          <a:ext cx="991870" cy="641350"/>
        </a:xfrm>
        <a:prstGeom prst="wedgeRectCallout">
          <a:avLst>
            <a:gd name="adj1" fmla="val 51976"/>
            <a:gd name="adj2" fmla="val -9101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Enter this figure from</a:t>
          </a:r>
          <a:r>
            <a:rPr lang="en-CA" sz="900" baseline="0">
              <a:solidFill>
                <a:sysClr val="windowText" lastClr="000000"/>
              </a:solidFill>
              <a:latin typeface="+mn-lt"/>
              <a:ea typeface="+mn-ea"/>
              <a:cs typeface="+mn-cs"/>
            </a:rPr>
            <a:t> Column F</a:t>
          </a:r>
        </a:p>
        <a:p>
          <a:pPr marL="0" indent="0" algn="ctr"/>
          <a:r>
            <a:rPr lang="en-CA" sz="900" baseline="0">
              <a:solidFill>
                <a:sysClr val="windowText" lastClr="000000"/>
              </a:solidFill>
              <a:latin typeface="+mn-lt"/>
              <a:ea typeface="+mn-ea"/>
              <a:cs typeface="+mn-cs"/>
            </a:rPr>
            <a:t>(Cell F13)</a:t>
          </a:r>
          <a:endParaRPr lang="en-CA" sz="900">
            <a:solidFill>
              <a:sysClr val="windowText" lastClr="000000"/>
            </a:solidFill>
            <a:latin typeface="+mn-lt"/>
            <a:ea typeface="+mn-ea"/>
            <a:cs typeface="+mn-cs"/>
          </a:endParaRPr>
        </a:p>
      </xdr:txBody>
    </xdr:sp>
    <xdr:clientData/>
  </xdr:twoCellAnchor>
  <xdr:twoCellAnchor>
    <xdr:from>
      <xdr:col>13</xdr:col>
      <xdr:colOff>411480</xdr:colOff>
      <xdr:row>13</xdr:row>
      <xdr:rowOff>171450</xdr:rowOff>
    </xdr:from>
    <xdr:to>
      <xdr:col>15</xdr:col>
      <xdr:colOff>152304</xdr:colOff>
      <xdr:row>16</xdr:row>
      <xdr:rowOff>101781</xdr:rowOff>
    </xdr:to>
    <xdr:sp macro="" textlink="">
      <xdr:nvSpPr>
        <xdr:cNvPr id="9" name="Rectangular Callout 8"/>
        <xdr:cNvSpPr/>
      </xdr:nvSpPr>
      <xdr:spPr>
        <a:xfrm>
          <a:off x="6794500" y="2146300"/>
          <a:ext cx="679450" cy="463550"/>
        </a:xfrm>
        <a:prstGeom prst="wedgeRectCallout">
          <a:avLst>
            <a:gd name="adj1" fmla="val -105429"/>
            <a:gd name="adj2" fmla="val 8035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Calculated</a:t>
          </a:r>
          <a:r>
            <a:rPr lang="en-CA" sz="900" baseline="0">
              <a:solidFill>
                <a:sysClr val="windowText" lastClr="000000"/>
              </a:solidFill>
              <a:latin typeface="+mn-lt"/>
              <a:ea typeface="+mn-ea"/>
              <a:cs typeface="+mn-cs"/>
            </a:rPr>
            <a:t> by Excel</a:t>
          </a:r>
          <a:endParaRPr lang="en-CA" sz="900">
            <a:solidFill>
              <a:sysClr val="windowText" lastClr="000000"/>
            </a:solidFill>
            <a:latin typeface="+mn-lt"/>
            <a:ea typeface="+mn-ea"/>
            <a:cs typeface="+mn-cs"/>
          </a:endParaRPr>
        </a:p>
      </xdr:txBody>
    </xdr:sp>
    <xdr:clientData/>
  </xdr:twoCellAnchor>
  <xdr:twoCellAnchor>
    <xdr:from>
      <xdr:col>12</xdr:col>
      <xdr:colOff>297180</xdr:colOff>
      <xdr:row>6</xdr:row>
      <xdr:rowOff>158750</xdr:rowOff>
    </xdr:from>
    <xdr:to>
      <xdr:col>13</xdr:col>
      <xdr:colOff>323873</xdr:colOff>
      <xdr:row>9</xdr:row>
      <xdr:rowOff>178329</xdr:rowOff>
    </xdr:to>
    <xdr:sp macro="" textlink="">
      <xdr:nvSpPr>
        <xdr:cNvPr id="10" name="Rectangular Callout 9"/>
        <xdr:cNvSpPr/>
      </xdr:nvSpPr>
      <xdr:spPr>
        <a:xfrm>
          <a:off x="6216650" y="908050"/>
          <a:ext cx="488950" cy="317500"/>
        </a:xfrm>
        <a:prstGeom prst="wedgeRectCallout">
          <a:avLst>
            <a:gd name="adj1" fmla="val -86737"/>
            <a:gd name="adj2" fmla="val -5662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Enter</a:t>
          </a:r>
        </a:p>
      </xdr:txBody>
    </xdr:sp>
    <xdr:clientData/>
  </xdr:twoCellAnchor>
  <xdr:twoCellAnchor>
    <xdr:from>
      <xdr:col>8</xdr:col>
      <xdr:colOff>227330</xdr:colOff>
      <xdr:row>7</xdr:row>
      <xdr:rowOff>44450</xdr:rowOff>
    </xdr:from>
    <xdr:to>
      <xdr:col>9</xdr:col>
      <xdr:colOff>247807</xdr:colOff>
      <xdr:row>9</xdr:row>
      <xdr:rowOff>255789</xdr:rowOff>
    </xdr:to>
    <xdr:sp macro="" textlink="">
      <xdr:nvSpPr>
        <xdr:cNvPr id="11" name="Rectangular Callout 10"/>
        <xdr:cNvSpPr/>
      </xdr:nvSpPr>
      <xdr:spPr>
        <a:xfrm>
          <a:off x="4292600" y="984250"/>
          <a:ext cx="488950" cy="317500"/>
        </a:xfrm>
        <a:prstGeom prst="wedgeRectCallout">
          <a:avLst>
            <a:gd name="adj1" fmla="val -86737"/>
            <a:gd name="adj2" fmla="val -5662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Enter</a:t>
          </a:r>
        </a:p>
      </xdr:txBody>
    </xdr:sp>
    <xdr:clientData/>
  </xdr:twoCellAnchor>
  <xdr:twoCellAnchor>
    <xdr:from>
      <xdr:col>9</xdr:col>
      <xdr:colOff>0</xdr:colOff>
      <xdr:row>23</xdr:row>
      <xdr:rowOff>0</xdr:rowOff>
    </xdr:from>
    <xdr:to>
      <xdr:col>10</xdr:col>
      <xdr:colOff>25400</xdr:colOff>
      <xdr:row>24</xdr:row>
      <xdr:rowOff>108204</xdr:rowOff>
    </xdr:to>
    <xdr:sp macro="" textlink="">
      <xdr:nvSpPr>
        <xdr:cNvPr id="12" name="Rectangular Callout 11"/>
        <xdr:cNvSpPr/>
      </xdr:nvSpPr>
      <xdr:spPr>
        <a:xfrm>
          <a:off x="4552950" y="3536950"/>
          <a:ext cx="488950" cy="317500"/>
        </a:xfrm>
        <a:prstGeom prst="wedgeRectCallout">
          <a:avLst>
            <a:gd name="adj1" fmla="val -129594"/>
            <a:gd name="adj2" fmla="val -1662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Enter</a:t>
          </a:r>
        </a:p>
      </xdr:txBody>
    </xdr:sp>
    <xdr:clientData/>
  </xdr:twoCellAnchor>
  <xdr:twoCellAnchor>
    <xdr:from>
      <xdr:col>4</xdr:col>
      <xdr:colOff>309880</xdr:colOff>
      <xdr:row>24</xdr:row>
      <xdr:rowOff>19050</xdr:rowOff>
    </xdr:from>
    <xdr:to>
      <xdr:col>5</xdr:col>
      <xdr:colOff>177663</xdr:colOff>
      <xdr:row>25</xdr:row>
      <xdr:rowOff>158750</xdr:rowOff>
    </xdr:to>
    <xdr:sp macro="" textlink="">
      <xdr:nvSpPr>
        <xdr:cNvPr id="13" name="Rectangular Callout 12"/>
        <xdr:cNvSpPr/>
      </xdr:nvSpPr>
      <xdr:spPr>
        <a:xfrm>
          <a:off x="2641600" y="3765550"/>
          <a:ext cx="488950" cy="317500"/>
        </a:xfrm>
        <a:prstGeom prst="wedgeRectCallout">
          <a:avLst>
            <a:gd name="adj1" fmla="val 128847"/>
            <a:gd name="adj2" fmla="val 1537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Enter</a:t>
          </a:r>
        </a:p>
      </xdr:txBody>
    </xdr:sp>
    <xdr:clientData/>
  </xdr:twoCellAnchor>
  <xdr:twoCellAnchor>
    <xdr:from>
      <xdr:col>3</xdr:col>
      <xdr:colOff>69850</xdr:colOff>
      <xdr:row>28</xdr:row>
      <xdr:rowOff>0</xdr:rowOff>
    </xdr:from>
    <xdr:to>
      <xdr:col>5</xdr:col>
      <xdr:colOff>444639</xdr:colOff>
      <xdr:row>30</xdr:row>
      <xdr:rowOff>157700</xdr:rowOff>
    </xdr:to>
    <xdr:sp macro="" textlink="">
      <xdr:nvSpPr>
        <xdr:cNvPr id="14" name="Rectangular Callout 13"/>
        <xdr:cNvSpPr/>
      </xdr:nvSpPr>
      <xdr:spPr>
        <a:xfrm>
          <a:off x="1752600" y="4737100"/>
          <a:ext cx="1625600" cy="539750"/>
        </a:xfrm>
        <a:prstGeom prst="wedgeRectCallout">
          <a:avLst>
            <a:gd name="adj1" fmla="val 13848"/>
            <a:gd name="adj2" fmla="val -8111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Use  progressive increase in Annual Contribution where required.</a:t>
          </a:r>
        </a:p>
      </xdr:txBody>
    </xdr:sp>
    <xdr:clientData/>
  </xdr:twoCellAnchor>
  <xdr:twoCellAnchor>
    <xdr:from>
      <xdr:col>4</xdr:col>
      <xdr:colOff>11430</xdr:colOff>
      <xdr:row>32</xdr:row>
      <xdr:rowOff>11430</xdr:rowOff>
    </xdr:from>
    <xdr:to>
      <xdr:col>5</xdr:col>
      <xdr:colOff>449432</xdr:colOff>
      <xdr:row>35</xdr:row>
      <xdr:rowOff>157595</xdr:rowOff>
    </xdr:to>
    <xdr:sp macro="" textlink="">
      <xdr:nvSpPr>
        <xdr:cNvPr id="15" name="Rectangular Callout 14"/>
        <xdr:cNvSpPr/>
      </xdr:nvSpPr>
      <xdr:spPr>
        <a:xfrm>
          <a:off x="2374900" y="5289550"/>
          <a:ext cx="1022350" cy="704850"/>
        </a:xfrm>
        <a:prstGeom prst="wedgeRectCallout">
          <a:avLst>
            <a:gd name="adj1" fmla="val 95053"/>
            <a:gd name="adj2" fmla="val 40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lnSpc>
              <a:spcPts val="900"/>
            </a:lnSpc>
          </a:pPr>
          <a:r>
            <a:rPr lang="en-CA" sz="900">
              <a:solidFill>
                <a:sysClr val="windowText" lastClr="000000"/>
              </a:solidFill>
              <a:latin typeface="+mn-lt"/>
              <a:ea typeface="+mn-ea"/>
              <a:cs typeface="+mn-cs"/>
            </a:rPr>
            <a:t>Adjust Contributions etc to keep line this positive</a:t>
          </a:r>
        </a:p>
      </xdr:txBody>
    </xdr:sp>
    <xdr:clientData/>
  </xdr:twoCellAnchor>
  <xdr:twoCellAnchor>
    <xdr:from>
      <xdr:col>7</xdr:col>
      <xdr:colOff>246380</xdr:colOff>
      <xdr:row>28</xdr:row>
      <xdr:rowOff>0</xdr:rowOff>
    </xdr:from>
    <xdr:to>
      <xdr:col>9</xdr:col>
      <xdr:colOff>297180</xdr:colOff>
      <xdr:row>30</xdr:row>
      <xdr:rowOff>81575</xdr:rowOff>
    </xdr:to>
    <xdr:sp macro="" textlink="">
      <xdr:nvSpPr>
        <xdr:cNvPr id="16" name="Rectangular Callout 15"/>
        <xdr:cNvSpPr/>
      </xdr:nvSpPr>
      <xdr:spPr>
        <a:xfrm>
          <a:off x="3860800" y="4730750"/>
          <a:ext cx="965200" cy="469900"/>
        </a:xfrm>
        <a:prstGeom prst="wedgeRectCallout">
          <a:avLst>
            <a:gd name="adj1" fmla="val 66897"/>
            <a:gd name="adj2" fmla="val -2608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Obtain</a:t>
          </a:r>
          <a:r>
            <a:rPr lang="en-CA" sz="900" baseline="0">
              <a:solidFill>
                <a:sysClr val="windowText" lastClr="000000"/>
              </a:solidFill>
              <a:latin typeface="+mn-lt"/>
              <a:ea typeface="+mn-ea"/>
              <a:cs typeface="+mn-cs"/>
            </a:rPr>
            <a:t> loans as required</a:t>
          </a:r>
          <a:endParaRPr lang="en-CA" sz="900">
            <a:solidFill>
              <a:sysClr val="windowText" lastClr="000000"/>
            </a:solidFill>
            <a:latin typeface="+mn-lt"/>
            <a:ea typeface="+mn-ea"/>
            <a:cs typeface="+mn-cs"/>
          </a:endParaRPr>
        </a:p>
      </xdr:txBody>
    </xdr:sp>
    <xdr:clientData/>
  </xdr:twoCellAnchor>
  <xdr:twoCellAnchor>
    <xdr:from>
      <xdr:col>13</xdr:col>
      <xdr:colOff>279400</xdr:colOff>
      <xdr:row>26</xdr:row>
      <xdr:rowOff>0</xdr:rowOff>
    </xdr:from>
    <xdr:to>
      <xdr:col>15</xdr:col>
      <xdr:colOff>317500</xdr:colOff>
      <xdr:row>28</xdr:row>
      <xdr:rowOff>81535</xdr:rowOff>
    </xdr:to>
    <xdr:sp macro="" textlink="">
      <xdr:nvSpPr>
        <xdr:cNvPr id="17" name="Rectangular Callout 16"/>
        <xdr:cNvSpPr/>
      </xdr:nvSpPr>
      <xdr:spPr>
        <a:xfrm>
          <a:off x="6661150" y="4368800"/>
          <a:ext cx="965200" cy="463550"/>
        </a:xfrm>
        <a:prstGeom prst="wedgeRectCallout">
          <a:avLst>
            <a:gd name="adj1" fmla="val -42314"/>
            <a:gd name="adj2" fmla="val 779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CA" sz="900">
              <a:solidFill>
                <a:sysClr val="windowText" lastClr="000000"/>
              </a:solidFill>
              <a:latin typeface="+mn-lt"/>
              <a:ea typeface="+mn-ea"/>
              <a:cs typeface="+mn-cs"/>
            </a:rPr>
            <a:t>Enter amount of loan repayment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4</xdr:row>
      <xdr:rowOff>12700</xdr:rowOff>
    </xdr:from>
    <xdr:to>
      <xdr:col>3</xdr:col>
      <xdr:colOff>2253973</xdr:colOff>
      <xdr:row>9</xdr:row>
      <xdr:rowOff>31750</xdr:rowOff>
    </xdr:to>
    <xdr:sp macro="" textlink="">
      <xdr:nvSpPr>
        <xdr:cNvPr id="2" name="TextBox 1"/>
        <xdr:cNvSpPr txBox="1"/>
      </xdr:nvSpPr>
      <xdr:spPr>
        <a:xfrm>
          <a:off x="152400" y="800100"/>
          <a:ext cx="3181350" cy="9398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000" b="1"/>
            <a:t>Note: This table does not contain all possible assets. If </a:t>
          </a:r>
          <a:r>
            <a:rPr lang="en-CA" sz="1000" b="1" baseline="0"/>
            <a:t> you have an asset not on this table, please make your best estimate of the Expected Useful  Life (aka Service Life) and continue with the process. Don't allow this to hold you up. </a:t>
          </a:r>
          <a:endParaRPr lang="en-CA" sz="1000" b="1"/>
        </a:p>
      </xdr:txBody>
    </xdr:sp>
    <xdr:clientData/>
  </xdr:twoCellAnchor>
  <xdr:twoCellAnchor>
    <xdr:from>
      <xdr:col>6</xdr:col>
      <xdr:colOff>101600</xdr:colOff>
      <xdr:row>12</xdr:row>
      <xdr:rowOff>38100</xdr:rowOff>
    </xdr:from>
    <xdr:to>
      <xdr:col>7</xdr:col>
      <xdr:colOff>628443</xdr:colOff>
      <xdr:row>19</xdr:row>
      <xdr:rowOff>38100</xdr:rowOff>
    </xdr:to>
    <xdr:sp macro="" textlink="">
      <xdr:nvSpPr>
        <xdr:cNvPr id="3" name="Rectangular Callout 2"/>
        <xdr:cNvSpPr/>
      </xdr:nvSpPr>
      <xdr:spPr>
        <a:xfrm>
          <a:off x="4737100" y="2317750"/>
          <a:ext cx="1098550" cy="1289050"/>
        </a:xfrm>
        <a:prstGeom prst="wedgeRectCallout">
          <a:avLst>
            <a:gd name="adj1" fmla="val -94243"/>
            <a:gd name="adj2" fmla="val 2957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CA" sz="1100">
              <a:solidFill>
                <a:sysClr val="windowText" lastClr="000000"/>
              </a:solidFill>
            </a:rPr>
            <a:t>Your water system may use a different</a:t>
          </a:r>
          <a:r>
            <a:rPr lang="en-CA" sz="1100" baseline="0">
              <a:solidFill>
                <a:sysClr val="windowText" lastClr="000000"/>
              </a:solidFill>
            </a:rPr>
            <a:t> accounting numbering system.</a:t>
          </a:r>
          <a:endParaRPr lang="en-CA" sz="1100">
            <a:solidFill>
              <a:sysClr val="windowText" lastClr="000000"/>
            </a:solidFill>
          </a:endParaRPr>
        </a:p>
      </xdr:txBody>
    </xdr:sp>
    <xdr:clientData/>
  </xdr:twoCellAnchor>
  <xdr:twoCellAnchor>
    <xdr:from>
      <xdr:col>2</xdr:col>
      <xdr:colOff>552450</xdr:colOff>
      <xdr:row>18</xdr:row>
      <xdr:rowOff>0</xdr:rowOff>
    </xdr:from>
    <xdr:to>
      <xdr:col>5</xdr:col>
      <xdr:colOff>107950</xdr:colOff>
      <xdr:row>19</xdr:row>
      <xdr:rowOff>133594</xdr:rowOff>
    </xdr:to>
    <xdr:cxnSp macro="">
      <xdr:nvCxnSpPr>
        <xdr:cNvPr id="5" name="Straight Arrow Connector 4"/>
        <xdr:cNvCxnSpPr/>
      </xdr:nvCxnSpPr>
      <xdr:spPr>
        <a:xfrm flipH="1">
          <a:off x="1168400" y="3378200"/>
          <a:ext cx="2978150" cy="336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2.xml"/><Relationship Id="rId1" Type="http://schemas.openxmlformats.org/officeDocument/2006/relationships/hyperlink" Target="http://www.waterbc.ca/" TargetMode="External"/><Relationship Id="rId2"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J9" sqref="J9"/>
    </sheetView>
  </sheetViews>
  <sheetFormatPr baseColWidth="10" defaultColWidth="8.83203125" defaultRowHeight="14" x14ac:dyDescent="0"/>
  <cols>
    <col min="1" max="1" width="6.1640625" customWidth="1"/>
    <col min="2" max="2" width="29.1640625" customWidth="1"/>
    <col min="3" max="3" width="7.1640625" customWidth="1"/>
    <col min="4" max="4" width="10.33203125" customWidth="1"/>
    <col min="5" max="5" width="8.1640625" customWidth="1"/>
    <col min="6" max="6" width="11.1640625" customWidth="1"/>
    <col min="7" max="7" width="9.83203125" customWidth="1"/>
    <col min="8" max="8" width="37.83203125" customWidth="1"/>
  </cols>
  <sheetData>
    <row r="1" spans="1:8" ht="18">
      <c r="A1" s="67" t="s">
        <v>152</v>
      </c>
    </row>
    <row r="2" spans="1:8" s="51" customFormat="1" ht="8" customHeight="1">
      <c r="A2" s="67"/>
    </row>
    <row r="3" spans="1:8">
      <c r="A3" s="193" t="s">
        <v>171</v>
      </c>
      <c r="B3" s="194" t="s">
        <v>172</v>
      </c>
      <c r="C3" s="8"/>
      <c r="D3" s="192" t="s">
        <v>4</v>
      </c>
      <c r="E3" s="194" t="s">
        <v>173</v>
      </c>
      <c r="F3" s="68"/>
      <c r="G3" s="6" t="s">
        <v>2</v>
      </c>
      <c r="H3" s="194" t="s">
        <v>164</v>
      </c>
    </row>
    <row r="5" spans="1:8" s="1" customFormat="1" ht="38" customHeight="1">
      <c r="A5" s="3" t="s">
        <v>0</v>
      </c>
      <c r="B5" s="112" t="s">
        <v>1</v>
      </c>
      <c r="C5" s="4" t="s">
        <v>5</v>
      </c>
      <c r="D5" s="4" t="s">
        <v>37</v>
      </c>
      <c r="E5" s="4" t="s">
        <v>7</v>
      </c>
      <c r="F5" s="4" t="s">
        <v>38</v>
      </c>
      <c r="G5" s="4" t="s">
        <v>39</v>
      </c>
      <c r="H5" s="124" t="s">
        <v>72</v>
      </c>
    </row>
    <row r="6" spans="1:8" ht="5" customHeight="1" thickBot="1">
      <c r="A6" s="2"/>
      <c r="B6" s="2"/>
      <c r="C6" s="2"/>
      <c r="D6" s="2"/>
      <c r="E6" s="2"/>
      <c r="F6" s="2"/>
      <c r="G6" s="2"/>
      <c r="H6" s="2"/>
    </row>
    <row r="7" spans="1:8" ht="7" customHeight="1"/>
    <row r="8" spans="1:8" ht="28.25" customHeight="1">
      <c r="A8" s="70">
        <v>1.1000000000000001</v>
      </c>
      <c r="B8" s="71" t="s">
        <v>51</v>
      </c>
      <c r="C8" s="7"/>
      <c r="D8" s="7"/>
      <c r="E8" s="7"/>
      <c r="F8" s="7"/>
      <c r="G8" s="7"/>
      <c r="H8" s="7"/>
    </row>
    <row r="9" spans="1:8" ht="28.25" customHeight="1">
      <c r="A9" s="7"/>
      <c r="B9" s="7"/>
      <c r="C9" s="7"/>
      <c r="D9" s="7"/>
      <c r="E9" s="7"/>
      <c r="F9" s="7"/>
      <c r="G9" s="7"/>
      <c r="H9" s="7"/>
    </row>
    <row r="10" spans="1:8" ht="28.25" customHeight="1">
      <c r="A10" s="7"/>
      <c r="B10" s="7"/>
      <c r="C10" s="7"/>
      <c r="D10" s="7"/>
      <c r="E10" s="7"/>
      <c r="F10" s="7"/>
      <c r="G10" s="7"/>
      <c r="H10" s="7"/>
    </row>
    <row r="11" spans="1:8" ht="28.25" customHeight="1">
      <c r="A11" s="7"/>
      <c r="B11" s="7"/>
      <c r="C11" s="7"/>
      <c r="D11" s="7"/>
      <c r="E11" s="7"/>
      <c r="F11" s="7"/>
      <c r="G11" s="7"/>
      <c r="H11" s="7"/>
    </row>
    <row r="12" spans="1:8" ht="28.25" customHeight="1">
      <c r="A12" s="7"/>
      <c r="B12" s="7"/>
      <c r="C12" s="7"/>
      <c r="D12" s="7"/>
      <c r="E12" s="7"/>
      <c r="F12" s="7"/>
      <c r="G12" s="7"/>
      <c r="H12" s="7"/>
    </row>
    <row r="13" spans="1:8" ht="28.25" customHeight="1">
      <c r="A13" s="7"/>
      <c r="B13" s="7"/>
      <c r="C13" s="7"/>
      <c r="D13" s="7"/>
      <c r="E13" s="7"/>
      <c r="F13" s="7"/>
      <c r="G13" s="7"/>
      <c r="H13" s="7"/>
    </row>
    <row r="14" spans="1:8" ht="28.25" customHeight="1">
      <c r="A14" s="7"/>
      <c r="B14" s="7"/>
      <c r="C14" s="7"/>
      <c r="D14" s="7"/>
      <c r="E14" s="7"/>
      <c r="F14" s="7"/>
      <c r="G14" s="7"/>
      <c r="H14" s="7"/>
    </row>
    <row r="15" spans="1:8" ht="28.25" customHeight="1">
      <c r="A15" s="7"/>
      <c r="B15" s="7"/>
      <c r="C15" s="7"/>
      <c r="D15" s="7"/>
      <c r="E15" s="7"/>
      <c r="F15" s="7"/>
      <c r="G15" s="7"/>
      <c r="H15" s="7"/>
    </row>
    <row r="16" spans="1:8" ht="28.25" customHeight="1">
      <c r="A16" s="7"/>
      <c r="B16" s="7"/>
      <c r="C16" s="7"/>
      <c r="D16" s="7"/>
      <c r="E16" s="7"/>
      <c r="F16" s="7"/>
      <c r="G16" s="7"/>
      <c r="H16" s="7"/>
    </row>
    <row r="17" spans="1:8" ht="28.25" customHeight="1">
      <c r="A17" s="7"/>
      <c r="B17" s="7"/>
      <c r="C17" s="7"/>
      <c r="D17" s="7"/>
      <c r="E17" s="7"/>
      <c r="F17" s="7"/>
      <c r="G17" s="7"/>
      <c r="H17" s="7"/>
    </row>
    <row r="18" spans="1:8" ht="28.25" customHeight="1">
      <c r="A18" s="7"/>
      <c r="B18" s="7"/>
      <c r="C18" s="7"/>
      <c r="D18" s="7"/>
      <c r="E18" s="7"/>
      <c r="F18" s="7"/>
      <c r="G18" s="7"/>
      <c r="H18" s="7"/>
    </row>
    <row r="19" spans="1:8" ht="28.25" customHeight="1">
      <c r="A19" s="7"/>
      <c r="B19" s="7"/>
      <c r="C19" s="7"/>
      <c r="D19" s="7"/>
      <c r="E19" s="7"/>
      <c r="F19" s="7"/>
      <c r="G19" s="7"/>
      <c r="H19" s="7"/>
    </row>
    <row r="20" spans="1:8" ht="28.25" customHeight="1">
      <c r="A20" s="7"/>
      <c r="B20" s="7"/>
      <c r="C20" s="7"/>
      <c r="D20" s="7"/>
      <c r="E20" s="7"/>
      <c r="F20" s="7"/>
      <c r="G20" s="7"/>
      <c r="H20" s="7"/>
    </row>
    <row r="21" spans="1:8" ht="28.25" customHeight="1">
      <c r="A21" s="7"/>
      <c r="B21" s="7"/>
      <c r="C21" s="7"/>
      <c r="D21" s="7"/>
      <c r="E21" s="7"/>
      <c r="F21" s="7"/>
      <c r="G21" s="7"/>
      <c r="H21" s="7"/>
    </row>
    <row r="22" spans="1:8" ht="17" customHeight="1">
      <c r="A22" s="190" t="s">
        <v>41</v>
      </c>
      <c r="B22" s="191"/>
      <c r="C22" s="190"/>
      <c r="D22" s="190"/>
      <c r="E22" s="190" t="s">
        <v>159</v>
      </c>
      <c r="F22" s="191"/>
      <c r="G22" s="190"/>
      <c r="H22" s="190"/>
    </row>
    <row r="23" spans="1:8" ht="11.5" customHeight="1" thickBot="1">
      <c r="A23" s="64"/>
      <c r="B23" s="64"/>
      <c r="C23" s="64"/>
      <c r="D23" s="64"/>
      <c r="E23" s="64"/>
      <c r="F23" s="64"/>
      <c r="G23" s="64"/>
      <c r="H23" s="64"/>
    </row>
    <row r="24" spans="1:8" ht="28.25" customHeight="1"/>
    <row r="25" spans="1:8" ht="28.25" customHeight="1"/>
    <row r="26" spans="1:8" ht="28.25" customHeight="1"/>
    <row r="27" spans="1:8" ht="28.25" customHeight="1"/>
    <row r="28" spans="1:8" ht="28.25" customHeight="1"/>
    <row r="29" spans="1:8" ht="28.25" customHeight="1"/>
  </sheetData>
  <pageMargins left="0.53" right="1.06" top="0.56999999999999995" bottom="0.52" header="0.31496062992125984" footer="0.31496062992125984"/>
  <pageSetup orientation="landscape" horizontalDpi="1200" verticalDpi="120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J19" sqref="J19"/>
    </sheetView>
  </sheetViews>
  <sheetFormatPr baseColWidth="10" defaultColWidth="8.83203125" defaultRowHeight="14" x14ac:dyDescent="0"/>
  <cols>
    <col min="1" max="1" width="6.1640625" style="51" customWidth="1"/>
    <col min="2" max="2" width="29.1640625" style="51" customWidth="1"/>
    <col min="3" max="3" width="7.1640625" style="51" customWidth="1"/>
    <col min="4" max="4" width="10.33203125" style="51" customWidth="1"/>
    <col min="5" max="5" width="8.1640625" style="51" customWidth="1"/>
    <col min="6" max="6" width="11.1640625" style="51" customWidth="1"/>
    <col min="7" max="7" width="9.83203125" style="51" customWidth="1"/>
    <col min="8" max="8" width="37.83203125" style="51" customWidth="1"/>
    <col min="9" max="16384" width="8.83203125" style="51"/>
  </cols>
  <sheetData>
    <row r="1" spans="1:8" ht="18">
      <c r="A1" s="67" t="s">
        <v>151</v>
      </c>
    </row>
    <row r="2" spans="1:8" ht="8" customHeight="1">
      <c r="A2" s="67"/>
    </row>
    <row r="3" spans="1:8">
      <c r="A3" s="121" t="s">
        <v>3</v>
      </c>
      <c r="B3" s="68"/>
      <c r="C3" s="8"/>
      <c r="D3" s="122" t="s">
        <v>4</v>
      </c>
      <c r="E3" s="68"/>
      <c r="F3" s="68"/>
      <c r="G3" s="6" t="s">
        <v>2</v>
      </c>
      <c r="H3" s="123" t="s">
        <v>164</v>
      </c>
    </row>
    <row r="5" spans="1:8" s="1" customFormat="1" ht="38" customHeight="1">
      <c r="A5" s="3" t="s">
        <v>0</v>
      </c>
      <c r="B5" s="112" t="s">
        <v>1</v>
      </c>
      <c r="C5" s="4" t="s">
        <v>5</v>
      </c>
      <c r="D5" s="4" t="s">
        <v>37</v>
      </c>
      <c r="E5" s="4" t="s">
        <v>7</v>
      </c>
      <c r="F5" s="4" t="s">
        <v>38</v>
      </c>
      <c r="G5" s="4" t="s">
        <v>39</v>
      </c>
      <c r="H5" s="124" t="s">
        <v>72</v>
      </c>
    </row>
    <row r="6" spans="1:8" ht="5" customHeight="1" thickBot="1">
      <c r="A6" s="64"/>
      <c r="B6" s="64"/>
      <c r="C6" s="64"/>
      <c r="D6" s="64"/>
      <c r="E6" s="64"/>
      <c r="F6" s="64"/>
      <c r="G6" s="64"/>
      <c r="H6" s="64"/>
    </row>
    <row r="7" spans="1:8" ht="7" customHeight="1"/>
    <row r="8" spans="1:8" ht="28.25" customHeight="1">
      <c r="A8" s="70"/>
      <c r="B8" s="71"/>
      <c r="C8" s="7"/>
      <c r="D8" s="7"/>
      <c r="E8" s="7"/>
      <c r="F8" s="7"/>
      <c r="G8" s="7"/>
      <c r="H8" s="7"/>
    </row>
    <row r="9" spans="1:8" ht="28.25" customHeight="1">
      <c r="A9" s="7"/>
      <c r="B9" s="7"/>
      <c r="C9" s="7"/>
      <c r="D9" s="7"/>
      <c r="E9" s="7"/>
      <c r="F9" s="7"/>
      <c r="G9" s="7"/>
      <c r="H9" s="7"/>
    </row>
    <row r="10" spans="1:8" ht="28.25" customHeight="1">
      <c r="A10" s="7"/>
      <c r="B10" s="7"/>
      <c r="C10" s="7"/>
      <c r="D10" s="7"/>
      <c r="E10" s="7"/>
      <c r="F10" s="7"/>
      <c r="G10" s="7"/>
      <c r="H10" s="7"/>
    </row>
    <row r="11" spans="1:8" ht="28.25" customHeight="1">
      <c r="A11" s="7"/>
      <c r="B11" s="7"/>
      <c r="C11" s="7"/>
      <c r="D11" s="7"/>
      <c r="E11" s="7"/>
      <c r="F11" s="7"/>
      <c r="G11" s="7"/>
      <c r="H11" s="7"/>
    </row>
    <row r="12" spans="1:8" ht="28.25" customHeight="1">
      <c r="A12" s="7"/>
      <c r="B12" s="7"/>
      <c r="C12" s="7"/>
      <c r="D12" s="7"/>
      <c r="E12" s="7"/>
      <c r="F12" s="7"/>
      <c r="G12" s="7"/>
      <c r="H12" s="7"/>
    </row>
    <row r="13" spans="1:8" ht="28.25" customHeight="1">
      <c r="A13" s="7"/>
      <c r="B13" s="7"/>
      <c r="C13" s="7"/>
      <c r="D13" s="7"/>
      <c r="E13" s="7"/>
      <c r="F13" s="7"/>
      <c r="G13" s="7"/>
      <c r="H13" s="7"/>
    </row>
    <row r="14" spans="1:8" ht="28.25" customHeight="1">
      <c r="A14" s="7"/>
      <c r="B14" s="7"/>
      <c r="C14" s="7"/>
      <c r="D14" s="7"/>
      <c r="E14" s="7"/>
      <c r="F14" s="7"/>
      <c r="G14" s="7"/>
      <c r="H14" s="7"/>
    </row>
    <row r="15" spans="1:8" ht="28.25" customHeight="1">
      <c r="A15" s="7"/>
      <c r="B15" s="7"/>
      <c r="C15" s="7"/>
      <c r="D15" s="7"/>
      <c r="E15" s="7"/>
      <c r="F15" s="7"/>
      <c r="G15" s="7"/>
      <c r="H15" s="7"/>
    </row>
    <row r="16" spans="1:8" ht="28.25" customHeight="1">
      <c r="A16" s="7"/>
      <c r="B16" s="7"/>
      <c r="C16" s="7"/>
      <c r="D16" s="7"/>
      <c r="E16" s="7"/>
      <c r="F16" s="7"/>
      <c r="G16" s="7"/>
      <c r="H16" s="7"/>
    </row>
    <row r="17" spans="1:8" ht="28.25" customHeight="1">
      <c r="A17" s="7"/>
      <c r="B17" s="7"/>
      <c r="C17" s="7"/>
      <c r="D17" s="7"/>
      <c r="E17" s="7"/>
      <c r="F17" s="7"/>
      <c r="G17" s="7"/>
      <c r="H17" s="7"/>
    </row>
    <row r="18" spans="1:8" ht="28.25" customHeight="1">
      <c r="A18" s="7"/>
      <c r="B18" s="7"/>
      <c r="C18" s="7"/>
      <c r="D18" s="7"/>
      <c r="E18" s="7"/>
      <c r="F18" s="7"/>
      <c r="G18" s="7"/>
      <c r="H18" s="7"/>
    </row>
    <row r="19" spans="1:8" ht="28.25" customHeight="1">
      <c r="A19" s="7"/>
      <c r="B19" s="7"/>
      <c r="C19" s="7"/>
      <c r="D19" s="7"/>
      <c r="E19" s="7"/>
      <c r="F19" s="7"/>
      <c r="G19" s="7"/>
      <c r="H19" s="7"/>
    </row>
    <row r="20" spans="1:8" ht="28.25" customHeight="1">
      <c r="A20" s="7"/>
      <c r="B20" s="7"/>
      <c r="C20" s="7"/>
      <c r="D20" s="7"/>
      <c r="E20" s="7"/>
      <c r="F20" s="7"/>
      <c r="G20" s="7"/>
      <c r="H20" s="7"/>
    </row>
    <row r="21" spans="1:8" ht="28.25" customHeight="1">
      <c r="A21" s="7"/>
      <c r="B21" s="7"/>
      <c r="C21" s="7"/>
      <c r="D21" s="7"/>
      <c r="E21" s="7"/>
      <c r="F21" s="7"/>
      <c r="G21" s="7"/>
      <c r="H21" s="7"/>
    </row>
    <row r="22" spans="1:8" ht="17" customHeight="1">
      <c r="A22" s="190" t="s">
        <v>41</v>
      </c>
      <c r="B22" s="191"/>
      <c r="C22" s="190"/>
      <c r="D22" s="190"/>
      <c r="E22" s="190" t="s">
        <v>40</v>
      </c>
      <c r="F22" s="191"/>
      <c r="G22" s="190"/>
      <c r="H22" s="190"/>
    </row>
    <row r="23" spans="1:8" ht="7.5" customHeight="1" thickBot="1">
      <c r="A23" s="64"/>
      <c r="B23" s="64"/>
      <c r="C23" s="64"/>
      <c r="D23" s="64"/>
      <c r="E23" s="64"/>
      <c r="F23" s="64"/>
      <c r="G23" s="64"/>
      <c r="H23" s="64"/>
    </row>
    <row r="24" spans="1:8" ht="5" customHeight="1"/>
    <row r="25" spans="1:8" ht="28.25" customHeight="1"/>
    <row r="26" spans="1:8" ht="28.25" customHeight="1"/>
    <row r="27" spans="1:8" ht="28.25" customHeight="1"/>
    <row r="28" spans="1:8" ht="28.25" customHeight="1"/>
    <row r="29" spans="1:8" ht="28.25" customHeight="1"/>
  </sheetData>
  <pageMargins left="0.53" right="1.06" top="0.56999999999999995" bottom="0.52" header="0.31496062992125984" footer="0.31496062992125984"/>
  <pageSetup orientation="landscape" horizontalDpi="1200" verticalDpi="12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5"/>
  <sheetViews>
    <sheetView topLeftCell="A6" workbookViewId="0">
      <selection activeCell="R12" sqref="R12"/>
    </sheetView>
  </sheetViews>
  <sheetFormatPr baseColWidth="10" defaultColWidth="8.83203125" defaultRowHeight="14" x14ac:dyDescent="0"/>
  <cols>
    <col min="2" max="2" width="1.6640625" customWidth="1"/>
    <col min="3" max="3" width="5.33203125" customWidth="1"/>
    <col min="4" max="4" width="11" customWidth="1"/>
    <col min="5" max="8" width="11.6640625" customWidth="1"/>
    <col min="9" max="9" width="1.5" customWidth="1"/>
    <col min="10" max="10" width="9.5" customWidth="1"/>
    <col min="11" max="11" width="1.6640625" customWidth="1"/>
    <col min="12" max="12" width="4.6640625" style="51" customWidth="1"/>
    <col min="13" max="13" width="1.5" style="51" customWidth="1"/>
    <col min="14" max="14" width="13.5" customWidth="1"/>
    <col min="15" max="15" width="9.83203125" customWidth="1"/>
    <col min="16" max="16" width="1.6640625" customWidth="1"/>
  </cols>
  <sheetData>
    <row r="1" spans="1:14" ht="18">
      <c r="A1" s="119" t="s">
        <v>155</v>
      </c>
      <c r="J1" s="50" t="s">
        <v>71</v>
      </c>
      <c r="L1" s="183" t="s">
        <v>164</v>
      </c>
      <c r="M1" s="184"/>
      <c r="N1" s="184"/>
    </row>
    <row r="2" spans="1:14" s="51" customFormat="1" ht="15">
      <c r="A2" s="48"/>
    </row>
    <row r="3" spans="1:14" s="51" customFormat="1" ht="15">
      <c r="A3" s="48"/>
      <c r="C3" s="114" t="s">
        <v>33</v>
      </c>
      <c r="F3" s="113"/>
      <c r="H3" s="195" t="s">
        <v>174</v>
      </c>
    </row>
    <row r="4" spans="1:14" s="51" customFormat="1" ht="7" customHeight="1">
      <c r="A4" s="48"/>
    </row>
    <row r="5" spans="1:14" s="51" customFormat="1" ht="6" customHeight="1">
      <c r="A5" s="48"/>
      <c r="B5" s="20"/>
      <c r="C5" s="21"/>
      <c r="D5" s="21"/>
      <c r="E5" s="21"/>
      <c r="F5" s="21"/>
      <c r="G5" s="21"/>
      <c r="H5" s="21"/>
      <c r="I5" s="21"/>
      <c r="J5" s="21"/>
      <c r="K5" s="22"/>
      <c r="L5" s="8"/>
      <c r="M5" s="8"/>
    </row>
    <row r="6" spans="1:14" s="51" customFormat="1" ht="15">
      <c r="A6" s="48"/>
      <c r="B6" s="26"/>
      <c r="C6" s="20" t="s">
        <v>32</v>
      </c>
      <c r="D6" s="21"/>
      <c r="E6" s="21"/>
      <c r="F6" s="21"/>
      <c r="G6" s="21"/>
      <c r="H6" s="21"/>
      <c r="I6" s="21"/>
      <c r="J6" s="25" t="s">
        <v>31</v>
      </c>
      <c r="K6" s="27"/>
      <c r="L6" s="8"/>
      <c r="M6" s="8"/>
    </row>
    <row r="7" spans="1:14" s="51" customFormat="1" ht="15">
      <c r="A7" s="48"/>
      <c r="B7" s="26"/>
      <c r="C7" s="33" t="s">
        <v>163</v>
      </c>
      <c r="D7" s="34"/>
      <c r="E7" s="34"/>
      <c r="F7" s="34"/>
      <c r="G7" s="34"/>
      <c r="H7" s="34"/>
      <c r="I7" s="35"/>
      <c r="J7" s="204" t="s">
        <v>30</v>
      </c>
      <c r="K7" s="27"/>
      <c r="L7" s="8"/>
      <c r="M7" s="8"/>
    </row>
    <row r="8" spans="1:14" s="51" customFormat="1" ht="15">
      <c r="A8" s="48"/>
      <c r="B8" s="26"/>
      <c r="C8" s="36" t="s">
        <v>34</v>
      </c>
      <c r="D8" s="37"/>
      <c r="E8" s="38"/>
      <c r="F8" s="38"/>
      <c r="G8" s="38"/>
      <c r="H8" s="38"/>
      <c r="I8" s="39"/>
      <c r="J8" s="204"/>
      <c r="K8" s="27"/>
      <c r="L8" s="8"/>
      <c r="M8" s="8"/>
    </row>
    <row r="9" spans="1:14" s="51" customFormat="1" ht="15">
      <c r="A9" s="48"/>
      <c r="B9" s="26"/>
      <c r="C9" s="36" t="s">
        <v>35</v>
      </c>
      <c r="D9" s="37"/>
      <c r="E9" s="37"/>
      <c r="F9" s="37"/>
      <c r="G9" s="37"/>
      <c r="H9" s="37"/>
      <c r="I9" s="40"/>
      <c r="J9" s="205"/>
      <c r="K9" s="27"/>
      <c r="L9" s="8"/>
      <c r="M9" s="8"/>
    </row>
    <row r="10" spans="1:14" s="51" customFormat="1" ht="15">
      <c r="A10" s="48"/>
      <c r="B10" s="26"/>
      <c r="C10" s="41" t="s">
        <v>160</v>
      </c>
      <c r="D10" s="42"/>
      <c r="E10" s="42"/>
      <c r="F10" s="42"/>
      <c r="G10" s="42"/>
      <c r="H10" s="42"/>
      <c r="I10" s="43"/>
      <c r="J10" s="47" t="s">
        <v>15</v>
      </c>
      <c r="K10" s="27"/>
      <c r="L10" s="8"/>
      <c r="M10" s="8"/>
    </row>
    <row r="11" spans="1:14" s="51" customFormat="1" ht="15">
      <c r="A11" s="48"/>
      <c r="B11" s="26"/>
      <c r="C11" s="41" t="s">
        <v>162</v>
      </c>
      <c r="D11" s="42"/>
      <c r="E11" s="42"/>
      <c r="F11" s="42"/>
      <c r="G11" s="42"/>
      <c r="H11" s="42"/>
      <c r="I11" s="43"/>
      <c r="J11" s="47" t="s">
        <v>15</v>
      </c>
      <c r="K11" s="27"/>
      <c r="L11" s="8"/>
      <c r="M11" s="8"/>
    </row>
    <row r="12" spans="1:14" s="51" customFormat="1" ht="15">
      <c r="A12" s="48"/>
      <c r="B12" s="26"/>
      <c r="C12" s="44" t="s">
        <v>161</v>
      </c>
      <c r="D12" s="45"/>
      <c r="E12" s="45"/>
      <c r="F12" s="45"/>
      <c r="G12" s="45"/>
      <c r="H12" s="45"/>
      <c r="I12" s="45"/>
      <c r="J12" s="46" t="s">
        <v>16</v>
      </c>
      <c r="K12" s="27"/>
      <c r="L12" s="8"/>
      <c r="M12" s="8"/>
      <c r="N12" s="195" t="s">
        <v>174</v>
      </c>
    </row>
    <row r="13" spans="1:14" s="51" customFormat="1" ht="15">
      <c r="A13" s="48"/>
      <c r="B13" s="26"/>
      <c r="C13" s="23"/>
      <c r="D13" s="61"/>
      <c r="E13" s="61"/>
      <c r="F13" s="61"/>
      <c r="G13" s="61"/>
      <c r="H13" s="61"/>
      <c r="I13" s="61"/>
      <c r="J13" s="24"/>
      <c r="K13" s="27"/>
      <c r="L13" s="8"/>
      <c r="M13" s="8"/>
    </row>
    <row r="14" spans="1:14" s="51" customFormat="1" ht="6.5" customHeight="1">
      <c r="A14" s="48"/>
      <c r="B14" s="23"/>
      <c r="C14" s="61"/>
      <c r="D14" s="61"/>
      <c r="E14" s="61"/>
      <c r="F14" s="61"/>
      <c r="G14" s="61"/>
      <c r="H14" s="61"/>
      <c r="I14" s="61"/>
      <c r="J14" s="61"/>
      <c r="K14" s="24"/>
      <c r="L14" s="8"/>
      <c r="M14" s="8"/>
    </row>
    <row r="15" spans="1:14" s="51" customFormat="1" ht="15.5" customHeight="1">
      <c r="A15" s="48"/>
      <c r="B15" s="8"/>
      <c r="C15" s="8"/>
      <c r="D15" s="8"/>
      <c r="E15" s="8"/>
      <c r="F15" s="8"/>
      <c r="G15" s="8"/>
      <c r="H15" s="8"/>
      <c r="I15" s="8"/>
      <c r="J15" s="8"/>
      <c r="K15" s="8"/>
      <c r="L15" s="8"/>
      <c r="M15" s="8"/>
    </row>
    <row r="16" spans="1:14" s="51" customFormat="1" ht="15.5" customHeight="1">
      <c r="A16" s="48"/>
      <c r="B16" s="8"/>
      <c r="C16" s="8"/>
      <c r="D16" s="195" t="s">
        <v>174</v>
      </c>
      <c r="E16" s="8"/>
      <c r="F16" s="8"/>
      <c r="G16" s="8"/>
      <c r="H16" s="8"/>
      <c r="I16" s="8"/>
      <c r="J16" s="8"/>
      <c r="K16" s="8"/>
      <c r="L16" s="8"/>
      <c r="M16" s="8"/>
    </row>
    <row r="17" spans="2:17">
      <c r="J17" s="113"/>
    </row>
    <row r="18" spans="2:17" ht="15">
      <c r="C18" s="114" t="s">
        <v>8</v>
      </c>
      <c r="F18" s="113"/>
      <c r="N18" s="114" t="s">
        <v>29</v>
      </c>
    </row>
    <row r="19" spans="2:17" ht="6" customHeight="1" thickBot="1">
      <c r="P19" s="8"/>
    </row>
    <row r="20" spans="2:17" ht="10" customHeight="1">
      <c r="B20" s="9"/>
      <c r="C20" s="10"/>
      <c r="D20" s="10"/>
      <c r="E20" s="10"/>
      <c r="F20" s="10"/>
      <c r="G20" s="10"/>
      <c r="H20" s="10"/>
      <c r="I20" s="11"/>
      <c r="K20" s="8"/>
      <c r="L20" s="8"/>
      <c r="M20" s="9"/>
      <c r="N20" s="10"/>
      <c r="O20" s="11"/>
      <c r="P20" s="27"/>
    </row>
    <row r="21" spans="2:17">
      <c r="B21" s="12"/>
      <c r="C21" s="8"/>
      <c r="D21" s="8"/>
      <c r="E21" s="201" t="s">
        <v>18</v>
      </c>
      <c r="F21" s="202"/>
      <c r="G21" s="202"/>
      <c r="H21" s="203"/>
      <c r="I21" s="13"/>
      <c r="K21" s="8"/>
      <c r="L21" s="8"/>
      <c r="M21" s="12"/>
      <c r="N21" s="19" t="s">
        <v>23</v>
      </c>
      <c r="O21" s="118" t="s">
        <v>24</v>
      </c>
      <c r="P21" s="27"/>
    </row>
    <row r="22" spans="2:17">
      <c r="B22" s="12"/>
      <c r="C22" s="8"/>
      <c r="D22" s="8"/>
      <c r="E22" s="18" t="s">
        <v>12</v>
      </c>
      <c r="F22" s="18" t="s">
        <v>9</v>
      </c>
      <c r="G22" s="18" t="s">
        <v>10</v>
      </c>
      <c r="H22" s="18" t="s">
        <v>11</v>
      </c>
      <c r="I22" s="13"/>
      <c r="K22" s="8"/>
      <c r="L22" s="8"/>
      <c r="M22" s="12"/>
      <c r="N22" s="8"/>
      <c r="O22" s="13"/>
      <c r="P22" s="27"/>
    </row>
    <row r="23" spans="2:17" ht="20" customHeight="1">
      <c r="B23" s="12"/>
      <c r="C23" s="200" t="s">
        <v>17</v>
      </c>
      <c r="D23" s="17" t="s">
        <v>13</v>
      </c>
      <c r="E23" s="28" t="s">
        <v>19</v>
      </c>
      <c r="F23" s="28" t="s">
        <v>19</v>
      </c>
      <c r="G23" s="29" t="s">
        <v>20</v>
      </c>
      <c r="H23" s="30" t="s">
        <v>20</v>
      </c>
      <c r="I23" s="13"/>
      <c r="K23" s="8"/>
      <c r="L23" s="8"/>
      <c r="M23" s="12"/>
      <c r="N23" s="115" t="s">
        <v>20</v>
      </c>
      <c r="O23" s="120" t="s">
        <v>25</v>
      </c>
      <c r="P23" s="27"/>
    </row>
    <row r="24" spans="2:17" ht="20" customHeight="1">
      <c r="B24" s="12"/>
      <c r="C24" s="200"/>
      <c r="D24" s="17" t="s">
        <v>14</v>
      </c>
      <c r="E24" s="31" t="s">
        <v>21</v>
      </c>
      <c r="F24" s="28" t="s">
        <v>19</v>
      </c>
      <c r="G24" s="28" t="s">
        <v>19</v>
      </c>
      <c r="H24" s="28" t="s">
        <v>19</v>
      </c>
      <c r="I24" s="13"/>
      <c r="K24" s="8"/>
      <c r="L24" s="8"/>
      <c r="M24" s="12"/>
      <c r="N24" s="116" t="s">
        <v>19</v>
      </c>
      <c r="O24" s="120" t="s">
        <v>26</v>
      </c>
      <c r="P24" s="27"/>
    </row>
    <row r="25" spans="2:17" ht="20" customHeight="1">
      <c r="B25" s="12"/>
      <c r="C25" s="200"/>
      <c r="D25" s="17" t="s">
        <v>15</v>
      </c>
      <c r="E25" s="32" t="s">
        <v>22</v>
      </c>
      <c r="F25" s="31" t="s">
        <v>21</v>
      </c>
      <c r="G25" s="31" t="s">
        <v>21</v>
      </c>
      <c r="H25" s="28" t="s">
        <v>19</v>
      </c>
      <c r="I25" s="13"/>
      <c r="K25" s="8"/>
      <c r="L25" s="8"/>
      <c r="M25" s="12"/>
      <c r="N25" s="117" t="s">
        <v>21</v>
      </c>
      <c r="O25" s="120" t="s">
        <v>27</v>
      </c>
      <c r="P25" s="27"/>
    </row>
    <row r="26" spans="2:17" ht="20" customHeight="1">
      <c r="B26" s="12"/>
      <c r="C26" s="200"/>
      <c r="D26" s="17" t="s">
        <v>16</v>
      </c>
      <c r="E26" s="32" t="s">
        <v>22</v>
      </c>
      <c r="F26" s="32" t="s">
        <v>22</v>
      </c>
      <c r="G26" s="32" t="s">
        <v>22</v>
      </c>
      <c r="H26" s="31" t="s">
        <v>21</v>
      </c>
      <c r="I26" s="13"/>
      <c r="K26" s="8"/>
      <c r="L26" s="8"/>
      <c r="M26" s="12"/>
      <c r="N26" s="45" t="s">
        <v>22</v>
      </c>
      <c r="O26" s="120" t="s">
        <v>28</v>
      </c>
      <c r="P26" s="27"/>
    </row>
    <row r="27" spans="2:17" ht="15" thickBot="1">
      <c r="B27" s="12"/>
      <c r="C27" s="14"/>
      <c r="D27" s="8"/>
      <c r="E27" s="8"/>
      <c r="F27" s="8"/>
      <c r="G27" s="8"/>
      <c r="H27" s="8"/>
      <c r="I27" s="13"/>
      <c r="K27" s="8"/>
      <c r="L27" s="8"/>
      <c r="M27" s="15"/>
      <c r="N27" s="64"/>
      <c r="O27" s="16"/>
      <c r="P27" s="8"/>
    </row>
    <row r="28" spans="2:17" ht="6" customHeight="1" thickBot="1">
      <c r="B28" s="15"/>
      <c r="C28" s="2"/>
      <c r="D28" s="2"/>
      <c r="E28" s="2"/>
      <c r="F28" s="2"/>
      <c r="G28" s="2"/>
      <c r="H28" s="2"/>
      <c r="I28" s="16"/>
      <c r="K28" s="8"/>
      <c r="L28" s="8"/>
      <c r="M28" s="8"/>
      <c r="N28" s="8"/>
      <c r="O28" s="8"/>
      <c r="P28" s="8"/>
    </row>
    <row r="31" spans="2:17">
      <c r="B31" t="s">
        <v>36</v>
      </c>
    </row>
    <row r="32" spans="2:17" ht="18" customHeight="1">
      <c r="B32">
        <v>1</v>
      </c>
      <c r="C32" s="5"/>
      <c r="D32" s="5"/>
      <c r="E32" s="5"/>
      <c r="F32" s="5"/>
      <c r="G32" s="5"/>
      <c r="H32" s="5"/>
      <c r="I32" s="5"/>
      <c r="J32" s="5"/>
      <c r="K32" s="5"/>
      <c r="L32" s="61"/>
      <c r="M32" s="61"/>
      <c r="N32" s="5"/>
      <c r="O32" s="5"/>
      <c r="P32" s="8"/>
      <c r="Q32" s="8"/>
    </row>
    <row r="33" spans="2:17" ht="18" customHeight="1">
      <c r="B33">
        <v>2</v>
      </c>
      <c r="C33" s="49"/>
      <c r="D33" s="49"/>
      <c r="E33" s="49"/>
      <c r="F33" s="49"/>
      <c r="G33" s="49"/>
      <c r="H33" s="49"/>
      <c r="I33" s="49"/>
      <c r="J33" s="49"/>
      <c r="K33" s="49"/>
      <c r="L33" s="49"/>
      <c r="M33" s="49"/>
      <c r="N33" s="49"/>
      <c r="O33" s="49"/>
      <c r="P33" s="8"/>
      <c r="Q33" s="8"/>
    </row>
    <row r="34" spans="2:17" ht="18" customHeight="1">
      <c r="B34">
        <v>3</v>
      </c>
      <c r="C34" s="49"/>
      <c r="D34" s="49"/>
      <c r="E34" s="49"/>
      <c r="F34" s="49"/>
      <c r="G34" s="49"/>
      <c r="H34" s="49"/>
      <c r="I34" s="49"/>
      <c r="J34" s="49"/>
      <c r="K34" s="49"/>
      <c r="L34" s="49"/>
      <c r="M34" s="49"/>
      <c r="N34" s="49"/>
      <c r="O34" s="49"/>
      <c r="P34" s="8"/>
      <c r="Q34" s="8"/>
    </row>
    <row r="35" spans="2:17" ht="18" customHeight="1">
      <c r="B35">
        <v>4</v>
      </c>
      <c r="C35" s="49"/>
      <c r="D35" s="49"/>
      <c r="E35" s="49"/>
      <c r="F35" s="49"/>
      <c r="G35" s="49"/>
      <c r="H35" s="49"/>
      <c r="I35" s="49"/>
      <c r="J35" s="49"/>
      <c r="K35" s="49"/>
      <c r="L35" s="49"/>
      <c r="M35" s="49"/>
      <c r="N35" s="49"/>
      <c r="O35" s="49"/>
      <c r="P35" s="8"/>
      <c r="Q35" s="8"/>
    </row>
  </sheetData>
  <mergeCells count="3">
    <mergeCell ref="C23:C26"/>
    <mergeCell ref="E21:H21"/>
    <mergeCell ref="J7:J9"/>
  </mergeCells>
  <pageMargins left="0.70866141732283472" right="0.70866141732283472" top="0.74803149606299213" bottom="0.74803149606299213" header="0.31496062992125984" footer="0.31496062992125984"/>
  <pageSetup orientation="landscape" horizontalDpi="1200" verticalDpi="1200"/>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D8" sqref="D8"/>
    </sheetView>
  </sheetViews>
  <sheetFormatPr baseColWidth="10" defaultColWidth="8.83203125" defaultRowHeight="14" x14ac:dyDescent="0"/>
  <cols>
    <col min="1" max="1" width="6.1640625" style="51" customWidth="1"/>
    <col min="2" max="2" width="29.1640625" style="51" customWidth="1"/>
    <col min="3" max="3" width="7.1640625" style="51" customWidth="1"/>
    <col min="4" max="4" width="29" style="51" customWidth="1"/>
    <col min="5" max="5" width="8.1640625" style="51" customWidth="1"/>
    <col min="6" max="6" width="7.5" style="51" customWidth="1"/>
    <col min="7" max="7" width="9" style="51" customWidth="1"/>
    <col min="8" max="8" width="23.6640625" style="51" customWidth="1"/>
    <col min="9" max="16384" width="8.83203125" style="51"/>
  </cols>
  <sheetData>
    <row r="1" spans="1:8" ht="18">
      <c r="A1" s="67" t="s">
        <v>177</v>
      </c>
    </row>
    <row r="2" spans="1:8">
      <c r="A2" s="82" t="s">
        <v>175</v>
      </c>
      <c r="B2" s="194"/>
      <c r="C2" s="77"/>
      <c r="D2" s="6" t="s">
        <v>4</v>
      </c>
      <c r="E2" s="194"/>
      <c r="F2" s="68"/>
      <c r="G2" s="6" t="s">
        <v>2</v>
      </c>
      <c r="H2" s="194" t="s">
        <v>164</v>
      </c>
    </row>
    <row r="3" spans="1:8">
      <c r="B3" s="127" t="s">
        <v>148</v>
      </c>
    </row>
    <row r="4" spans="1:8" s="1" customFormat="1" ht="38" customHeight="1">
      <c r="A4" s="3" t="s">
        <v>0</v>
      </c>
      <c r="B4" s="3" t="s">
        <v>57</v>
      </c>
      <c r="C4" s="4" t="s">
        <v>56</v>
      </c>
      <c r="D4" s="4" t="s">
        <v>55</v>
      </c>
      <c r="E4" s="4" t="s">
        <v>54</v>
      </c>
      <c r="F4" s="4" t="s">
        <v>53</v>
      </c>
      <c r="G4" s="4" t="s">
        <v>58</v>
      </c>
      <c r="H4" s="4" t="s">
        <v>6</v>
      </c>
    </row>
    <row r="5" spans="1:8" ht="5" customHeight="1" thickBot="1">
      <c r="A5" s="64"/>
      <c r="B5" s="64"/>
      <c r="C5" s="64"/>
      <c r="D5" s="64"/>
      <c r="E5" s="64"/>
      <c r="F5" s="64"/>
      <c r="G5" s="64"/>
      <c r="H5" s="64"/>
    </row>
    <row r="6" spans="1:8" ht="7" customHeight="1"/>
    <row r="7" spans="1:8" ht="28.25" customHeight="1">
      <c r="A7" s="7" t="s">
        <v>165</v>
      </c>
      <c r="B7" s="7" t="s">
        <v>166</v>
      </c>
      <c r="C7" s="185" t="s">
        <v>167</v>
      </c>
      <c r="D7" s="7" t="s">
        <v>168</v>
      </c>
      <c r="E7" s="188">
        <v>5</v>
      </c>
      <c r="F7" s="186">
        <v>5000</v>
      </c>
      <c r="G7" s="186">
        <v>1000</v>
      </c>
      <c r="H7" s="187" t="s">
        <v>169</v>
      </c>
    </row>
    <row r="8" spans="1:8" ht="28.25" customHeight="1">
      <c r="A8" s="7"/>
      <c r="B8" s="7"/>
      <c r="C8" s="7"/>
      <c r="D8" s="7"/>
      <c r="E8" s="7"/>
      <c r="F8" s="7"/>
      <c r="G8" s="7"/>
      <c r="H8" s="7"/>
    </row>
    <row r="9" spans="1:8" ht="28.25" customHeight="1">
      <c r="A9" s="7"/>
      <c r="B9" s="7"/>
      <c r="C9" s="7"/>
      <c r="D9" s="7"/>
      <c r="E9" s="7"/>
      <c r="F9" s="7"/>
      <c r="G9" s="7"/>
      <c r="H9" s="7"/>
    </row>
    <row r="10" spans="1:8" ht="28.25" customHeight="1">
      <c r="A10" s="7"/>
      <c r="B10" s="7"/>
      <c r="C10" s="7"/>
      <c r="D10" s="7"/>
      <c r="E10" s="7"/>
      <c r="F10" s="7"/>
      <c r="G10" s="7"/>
      <c r="H10" s="7"/>
    </row>
    <row r="11" spans="1:8" ht="28.25" customHeight="1">
      <c r="A11" s="7"/>
      <c r="B11" s="7"/>
      <c r="C11" s="7"/>
      <c r="D11" s="7"/>
      <c r="E11" s="7"/>
      <c r="F11" s="7"/>
      <c r="G11" s="7"/>
      <c r="H11" s="7"/>
    </row>
    <row r="12" spans="1:8" ht="28.25" customHeight="1">
      <c r="A12" s="7"/>
      <c r="B12" s="7"/>
      <c r="C12" s="7"/>
      <c r="D12" s="7"/>
      <c r="E12" s="7"/>
      <c r="F12" s="7"/>
      <c r="G12" s="7"/>
      <c r="H12" s="7"/>
    </row>
    <row r="13" spans="1:8" ht="28.25" customHeight="1">
      <c r="A13" s="7"/>
      <c r="B13" s="7"/>
      <c r="C13" s="7"/>
      <c r="D13" s="7"/>
      <c r="E13" s="7"/>
      <c r="F13" s="7"/>
      <c r="G13" s="7"/>
      <c r="H13" s="7"/>
    </row>
    <row r="14" spans="1:8" ht="28.25" customHeight="1">
      <c r="A14" s="7"/>
      <c r="B14" s="7"/>
      <c r="C14" s="7"/>
      <c r="D14" s="7"/>
      <c r="E14" s="7"/>
      <c r="F14" s="7"/>
      <c r="G14" s="7"/>
      <c r="H14" s="7"/>
    </row>
    <row r="15" spans="1:8" ht="28.25" customHeight="1">
      <c r="A15" s="7"/>
      <c r="B15" s="7"/>
      <c r="C15" s="7"/>
      <c r="D15" s="7"/>
      <c r="E15" s="7"/>
      <c r="F15" s="7"/>
      <c r="G15" s="7"/>
      <c r="H15" s="7"/>
    </row>
    <row r="16" spans="1:8" ht="28.25" customHeight="1">
      <c r="A16" s="7"/>
      <c r="B16" s="7"/>
      <c r="C16" s="7"/>
      <c r="D16" s="7"/>
      <c r="E16" s="7"/>
      <c r="F16" s="7"/>
      <c r="G16" s="7"/>
      <c r="H16" s="7"/>
    </row>
    <row r="17" spans="1:8" ht="28.25" customHeight="1">
      <c r="A17" s="7"/>
      <c r="B17" s="7"/>
      <c r="C17" s="7"/>
      <c r="D17" s="7"/>
      <c r="E17" s="7"/>
      <c r="F17" s="7"/>
      <c r="G17" s="7"/>
      <c r="H17" s="7"/>
    </row>
    <row r="18" spans="1:8" ht="28.25" customHeight="1">
      <c r="A18" s="7"/>
      <c r="B18" s="7"/>
      <c r="C18" s="7"/>
      <c r="D18" s="7"/>
      <c r="E18" s="7"/>
      <c r="F18" s="7"/>
      <c r="G18" s="7"/>
      <c r="H18" s="7"/>
    </row>
    <row r="19" spans="1:8" ht="28.25" customHeight="1">
      <c r="A19" s="7"/>
      <c r="B19" s="7"/>
      <c r="C19" s="7"/>
      <c r="D19" s="7"/>
      <c r="E19" s="7"/>
      <c r="F19" s="7"/>
      <c r="G19" s="7"/>
      <c r="H19" s="7"/>
    </row>
    <row r="20" spans="1:8" ht="28.25" customHeight="1">
      <c r="A20" s="7"/>
      <c r="B20" s="7"/>
      <c r="C20" s="7"/>
      <c r="D20" s="7"/>
      <c r="E20" s="206" t="s">
        <v>52</v>
      </c>
      <c r="F20" s="207"/>
      <c r="G20" s="72"/>
      <c r="H20" s="7"/>
    </row>
    <row r="21" spans="1:8" ht="28.25" customHeight="1"/>
    <row r="22" spans="1:8" ht="28.25" customHeight="1"/>
    <row r="23" spans="1:8" ht="28.25" customHeight="1"/>
    <row r="24" spans="1:8" ht="28.25" customHeight="1"/>
    <row r="25" spans="1:8" ht="28.25" customHeight="1"/>
    <row r="26" spans="1:8" ht="28.25" customHeight="1"/>
    <row r="27" spans="1:8" ht="28.25" customHeight="1"/>
    <row r="28" spans="1:8" ht="28.25" customHeight="1"/>
  </sheetData>
  <mergeCells count="1">
    <mergeCell ref="E20:F20"/>
  </mergeCells>
  <pageMargins left="0.70866141732283472" right="0.70866141732283472" top="0.74803149606299213" bottom="0.74803149606299213" header="0.31496062992125984" footer="0.31496062992125984"/>
  <pageSetup orientation="landscape" horizontalDpi="1200" verticalDpi="120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D11" sqref="D11"/>
    </sheetView>
  </sheetViews>
  <sheetFormatPr baseColWidth="10" defaultColWidth="8.83203125" defaultRowHeight="14" x14ac:dyDescent="0"/>
  <cols>
    <col min="1" max="1" width="6.1640625" style="51" customWidth="1"/>
    <col min="2" max="2" width="29.1640625" style="51" customWidth="1"/>
    <col min="3" max="3" width="7.1640625" style="51" customWidth="1"/>
    <col min="4" max="4" width="29" style="51" customWidth="1"/>
    <col min="5" max="5" width="8.1640625" style="51" customWidth="1"/>
    <col min="6" max="6" width="7.5" style="51" customWidth="1"/>
    <col min="7" max="7" width="9" style="51" customWidth="1"/>
    <col min="8" max="8" width="23.6640625" style="51" customWidth="1"/>
    <col min="9" max="16384" width="8.83203125" style="51"/>
  </cols>
  <sheetData>
    <row r="1" spans="1:8" ht="18">
      <c r="A1" s="67" t="s">
        <v>153</v>
      </c>
    </row>
    <row r="2" spans="1:8">
      <c r="A2" s="76" t="s">
        <v>175</v>
      </c>
      <c r="B2" s="196"/>
      <c r="C2" s="77"/>
      <c r="D2" s="6" t="s">
        <v>4</v>
      </c>
      <c r="E2" s="196"/>
      <c r="F2" s="68"/>
      <c r="G2" s="6" t="s">
        <v>2</v>
      </c>
      <c r="H2" s="196" t="s">
        <v>164</v>
      </c>
    </row>
    <row r="3" spans="1:8">
      <c r="B3" s="127" t="s">
        <v>148</v>
      </c>
    </row>
    <row r="4" spans="1:8" s="1" customFormat="1" ht="38" customHeight="1">
      <c r="A4" s="3" t="s">
        <v>0</v>
      </c>
      <c r="B4" s="3" t="s">
        <v>57</v>
      </c>
      <c r="C4" s="4" t="s">
        <v>56</v>
      </c>
      <c r="D4" s="4" t="s">
        <v>55</v>
      </c>
      <c r="E4" s="4" t="s">
        <v>54</v>
      </c>
      <c r="F4" s="4" t="s">
        <v>53</v>
      </c>
      <c r="G4" s="4" t="s">
        <v>58</v>
      </c>
      <c r="H4" s="4" t="s">
        <v>6</v>
      </c>
    </row>
    <row r="5" spans="1:8" ht="5" customHeight="1" thickBot="1">
      <c r="A5" s="64"/>
      <c r="B5" s="64"/>
      <c r="C5" s="64"/>
      <c r="D5" s="64"/>
      <c r="E5" s="64"/>
      <c r="F5" s="64"/>
      <c r="G5" s="64"/>
      <c r="H5" s="64"/>
    </row>
    <row r="6" spans="1:8" ht="7" customHeight="1"/>
    <row r="7" spans="1:8" ht="28.25" customHeight="1">
      <c r="A7" s="7"/>
      <c r="B7" s="7"/>
      <c r="C7" s="7"/>
      <c r="D7" s="7"/>
      <c r="E7" s="7"/>
      <c r="F7" s="128"/>
      <c r="G7" s="128"/>
      <c r="H7" s="7"/>
    </row>
    <row r="8" spans="1:8" ht="28.25" customHeight="1">
      <c r="A8" s="7"/>
      <c r="B8" s="7"/>
      <c r="C8" s="7"/>
      <c r="D8" s="7"/>
      <c r="E8" s="7"/>
      <c r="F8" s="7"/>
      <c r="G8" s="7"/>
      <c r="H8" s="7"/>
    </row>
    <row r="9" spans="1:8" ht="28.25" customHeight="1">
      <c r="A9" s="7"/>
      <c r="B9" s="7"/>
      <c r="C9" s="7"/>
      <c r="D9" s="7"/>
      <c r="E9" s="7"/>
      <c r="F9" s="7"/>
      <c r="G9" s="7"/>
      <c r="H9" s="7"/>
    </row>
    <row r="10" spans="1:8" ht="28.25" customHeight="1">
      <c r="A10" s="7"/>
      <c r="B10" s="7"/>
      <c r="C10" s="7"/>
      <c r="D10" s="7"/>
      <c r="E10" s="7"/>
      <c r="F10" s="7"/>
      <c r="G10" s="7"/>
      <c r="H10" s="7"/>
    </row>
    <row r="11" spans="1:8" ht="28.25" customHeight="1">
      <c r="A11" s="7"/>
      <c r="B11" s="7"/>
      <c r="C11" s="7"/>
      <c r="D11" s="7"/>
      <c r="E11" s="7"/>
      <c r="F11" s="7"/>
      <c r="G11" s="7"/>
      <c r="H11" s="7"/>
    </row>
    <row r="12" spans="1:8" ht="28.25" customHeight="1">
      <c r="A12" s="7"/>
      <c r="B12" s="7"/>
      <c r="C12" s="7"/>
      <c r="D12" s="7"/>
      <c r="E12" s="7"/>
      <c r="F12" s="7"/>
      <c r="G12" s="7"/>
      <c r="H12" s="7"/>
    </row>
    <row r="13" spans="1:8" ht="28.25" customHeight="1">
      <c r="A13" s="7"/>
      <c r="B13" s="7"/>
      <c r="C13" s="7"/>
      <c r="D13" s="7"/>
      <c r="E13" s="7"/>
      <c r="F13" s="7"/>
      <c r="G13" s="7"/>
      <c r="H13" s="7"/>
    </row>
    <row r="14" spans="1:8" ht="28.25" customHeight="1">
      <c r="A14" s="7"/>
      <c r="B14" s="7"/>
      <c r="C14" s="7"/>
      <c r="D14" s="7"/>
      <c r="E14" s="7"/>
      <c r="F14" s="7"/>
      <c r="G14" s="7"/>
      <c r="H14" s="7"/>
    </row>
    <row r="15" spans="1:8" ht="28.25" customHeight="1">
      <c r="A15" s="7"/>
      <c r="B15" s="7"/>
      <c r="C15" s="7"/>
      <c r="D15" s="7"/>
      <c r="E15" s="7"/>
      <c r="F15" s="7"/>
      <c r="G15" s="7"/>
      <c r="H15" s="7"/>
    </row>
    <row r="16" spans="1:8" ht="28.25" customHeight="1">
      <c r="A16" s="7"/>
      <c r="B16" s="7"/>
      <c r="C16" s="7"/>
      <c r="D16" s="7"/>
      <c r="E16" s="7"/>
      <c r="F16" s="7"/>
      <c r="G16" s="7"/>
      <c r="H16" s="7"/>
    </row>
    <row r="17" spans="1:8" ht="28.25" customHeight="1">
      <c r="A17" s="7"/>
      <c r="B17" s="7"/>
      <c r="C17" s="7"/>
      <c r="D17" s="7"/>
      <c r="E17" s="7"/>
      <c r="F17" s="7"/>
      <c r="G17" s="7"/>
      <c r="H17" s="7"/>
    </row>
    <row r="18" spans="1:8" ht="28.25" customHeight="1">
      <c r="A18" s="7"/>
      <c r="B18" s="7"/>
      <c r="C18" s="7"/>
      <c r="D18" s="7"/>
      <c r="E18" s="7"/>
      <c r="F18" s="7"/>
      <c r="G18" s="7"/>
      <c r="H18" s="7"/>
    </row>
    <row r="19" spans="1:8" ht="28.25" customHeight="1">
      <c r="A19" s="7"/>
      <c r="B19" s="7"/>
      <c r="C19" s="7"/>
      <c r="D19" s="7"/>
      <c r="E19" s="7"/>
      <c r="F19" s="7"/>
      <c r="G19" s="7"/>
      <c r="H19" s="7"/>
    </row>
    <row r="20" spans="1:8" ht="28.25" customHeight="1">
      <c r="A20" s="7"/>
      <c r="B20" s="7"/>
      <c r="C20" s="7"/>
      <c r="D20" s="7"/>
      <c r="E20" s="206" t="s">
        <v>52</v>
      </c>
      <c r="F20" s="207"/>
      <c r="G20" s="197">
        <f>SUM(G7:G19)</f>
        <v>0</v>
      </c>
      <c r="H20" s="7"/>
    </row>
    <row r="21" spans="1:8" ht="28.25" customHeight="1"/>
    <row r="22" spans="1:8" ht="28.25" customHeight="1"/>
    <row r="23" spans="1:8" ht="28.25" customHeight="1"/>
    <row r="24" spans="1:8" ht="28.25" customHeight="1"/>
    <row r="25" spans="1:8" ht="28.25" customHeight="1"/>
    <row r="26" spans="1:8" ht="28.25" customHeight="1"/>
    <row r="27" spans="1:8" ht="28.25" customHeight="1"/>
    <row r="28" spans="1:8" ht="28.25" customHeight="1"/>
  </sheetData>
  <mergeCells count="1">
    <mergeCell ref="E20:F20"/>
  </mergeCells>
  <pageMargins left="0.70866141732283472" right="0.70866141732283472" top="0.74803149606299213" bottom="0.74803149606299213" header="0.31496062992125984" footer="0.31496062992125984"/>
  <pageSetup orientation="landscape" horizontalDpi="1200" verticalDpi="12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0"/>
  <sheetViews>
    <sheetView tabSelected="1" workbookViewId="0"/>
  </sheetViews>
  <sheetFormatPr baseColWidth="10" defaultColWidth="8.83203125" defaultRowHeight="14" x14ac:dyDescent="0"/>
  <cols>
    <col min="1" max="1" width="1.33203125" style="51" customWidth="1"/>
    <col min="2" max="2" width="20" style="51" customWidth="1"/>
    <col min="3" max="3" width="2.83203125" style="51" customWidth="1"/>
    <col min="4" max="4" width="9.6640625" style="51" customWidth="1"/>
    <col min="5" max="5" width="8.83203125" style="51" customWidth="1"/>
    <col min="6" max="6" width="8.1640625" style="51" customWidth="1"/>
    <col min="7" max="7" width="1.1640625" style="51" customWidth="1"/>
    <col min="8" max="18" width="6.6640625" style="51" customWidth="1"/>
    <col min="19" max="16384" width="8.83203125" style="51"/>
  </cols>
  <sheetData>
    <row r="1" spans="1:20" s="75" customFormat="1" ht="18">
      <c r="A1" s="67" t="s">
        <v>181</v>
      </c>
      <c r="B1" s="51"/>
      <c r="C1" s="51"/>
      <c r="D1" s="51"/>
      <c r="E1" s="51"/>
      <c r="F1" s="51"/>
      <c r="G1" s="51"/>
      <c r="H1" s="51"/>
      <c r="I1" s="51"/>
      <c r="J1" s="51"/>
    </row>
    <row r="2" spans="1:20" s="75" customFormat="1" ht="8" customHeight="1">
      <c r="A2" s="67"/>
      <c r="B2" s="51"/>
      <c r="C2" s="51"/>
      <c r="D2" s="51"/>
      <c r="E2" s="51"/>
      <c r="F2" s="51"/>
      <c r="G2" s="51"/>
      <c r="H2" s="51"/>
      <c r="I2" s="51"/>
      <c r="J2" s="51"/>
    </row>
    <row r="3" spans="1:20" s="75" customFormat="1">
      <c r="A3" s="82" t="s">
        <v>3</v>
      </c>
      <c r="B3" s="198"/>
      <c r="C3" s="194"/>
      <c r="D3" s="125"/>
      <c r="E3" s="125"/>
      <c r="H3" s="199" t="s">
        <v>4</v>
      </c>
      <c r="I3" s="198"/>
      <c r="J3" s="194"/>
      <c r="K3" s="68"/>
      <c r="L3" s="68"/>
      <c r="N3" s="192" t="s">
        <v>2</v>
      </c>
      <c r="O3" s="194" t="s">
        <v>164</v>
      </c>
      <c r="P3" s="125"/>
    </row>
    <row r="5" spans="1:20" ht="7.5" customHeight="1">
      <c r="A5" s="61"/>
      <c r="B5" s="61"/>
      <c r="C5" s="61"/>
      <c r="D5" s="61"/>
      <c r="E5" s="61"/>
      <c r="F5" s="61"/>
      <c r="G5" s="61"/>
      <c r="H5" s="61"/>
      <c r="I5" s="61"/>
      <c r="J5" s="61"/>
      <c r="K5" s="61"/>
      <c r="L5" s="61"/>
      <c r="M5" s="61"/>
      <c r="N5" s="61"/>
      <c r="O5" s="61"/>
      <c r="P5" s="61"/>
      <c r="Q5" s="61"/>
      <c r="R5" s="61"/>
    </row>
    <row r="6" spans="1:20" ht="10" customHeight="1">
      <c r="A6" s="111"/>
      <c r="B6" s="111"/>
      <c r="C6" s="111"/>
      <c r="D6" s="111"/>
      <c r="E6" s="111"/>
      <c r="F6" s="111"/>
      <c r="G6" s="111"/>
      <c r="H6" s="111"/>
      <c r="I6" s="111"/>
      <c r="J6" s="111"/>
      <c r="K6" s="111"/>
      <c r="L6" s="111"/>
      <c r="M6" s="111"/>
      <c r="N6" s="111"/>
      <c r="O6" s="111"/>
      <c r="P6" s="111"/>
      <c r="Q6" s="111"/>
      <c r="R6" s="111"/>
    </row>
    <row r="7" spans="1:20" ht="15">
      <c r="A7" s="81"/>
      <c r="B7" s="110" t="s">
        <v>42</v>
      </c>
      <c r="C7" s="81"/>
      <c r="D7" s="81"/>
      <c r="E7" s="212" t="s">
        <v>63</v>
      </c>
      <c r="F7" s="212"/>
      <c r="G7" s="82"/>
      <c r="H7" s="102">
        <v>2.1000000000000001E-2</v>
      </c>
      <c r="I7" s="82"/>
      <c r="J7" s="211" t="s">
        <v>62</v>
      </c>
      <c r="K7" s="211"/>
      <c r="L7" s="101">
        <v>2012</v>
      </c>
      <c r="M7" s="81"/>
      <c r="N7" s="81"/>
      <c r="O7" s="81"/>
      <c r="P7" s="81"/>
      <c r="Q7" s="81"/>
      <c r="R7" s="81"/>
    </row>
    <row r="8" spans="1:20" ht="4" customHeight="1">
      <c r="A8" s="81"/>
      <c r="B8" s="81"/>
      <c r="C8" s="81"/>
      <c r="D8" s="81"/>
      <c r="E8" s="81"/>
      <c r="F8" s="81"/>
      <c r="G8" s="81"/>
      <c r="H8" s="81"/>
      <c r="I8" s="81"/>
      <c r="J8" s="81"/>
      <c r="K8" s="81"/>
      <c r="L8" s="81"/>
      <c r="M8" s="81"/>
      <c r="N8" s="81"/>
      <c r="O8" s="81"/>
      <c r="P8" s="81"/>
      <c r="Q8" s="81"/>
      <c r="R8" s="81"/>
    </row>
    <row r="9" spans="1:20" ht="6" customHeight="1">
      <c r="A9" s="81"/>
      <c r="B9" s="81"/>
      <c r="C9" s="81"/>
      <c r="D9" s="81"/>
      <c r="E9" s="81"/>
      <c r="F9" s="81"/>
      <c r="G9" s="81"/>
      <c r="H9" s="81"/>
      <c r="I9" s="81"/>
      <c r="J9" s="81"/>
      <c r="K9" s="81"/>
      <c r="L9" s="81"/>
      <c r="M9" s="81"/>
      <c r="N9" s="81"/>
      <c r="O9" s="81"/>
      <c r="P9" s="81"/>
      <c r="Q9" s="81"/>
      <c r="R9" s="81"/>
    </row>
    <row r="10" spans="1:20" ht="28">
      <c r="A10" s="81"/>
      <c r="B10" s="103" t="s">
        <v>65</v>
      </c>
      <c r="C10" s="103"/>
      <c r="D10" s="104" t="s">
        <v>43</v>
      </c>
      <c r="E10" s="105" t="s">
        <v>60</v>
      </c>
      <c r="F10" s="105" t="s">
        <v>61</v>
      </c>
      <c r="G10" s="83"/>
      <c r="H10" s="209" t="s">
        <v>60</v>
      </c>
      <c r="I10" s="209"/>
      <c r="J10" s="209"/>
      <c r="K10" s="209"/>
      <c r="L10" s="209"/>
      <c r="M10" s="209"/>
      <c r="N10" s="209"/>
      <c r="O10" s="209"/>
      <c r="P10" s="209"/>
      <c r="Q10" s="209"/>
      <c r="R10" s="209"/>
    </row>
    <row r="11" spans="1:20" ht="15.5" customHeight="1" thickBot="1">
      <c r="A11" s="81"/>
      <c r="B11" s="91"/>
      <c r="C11" s="91"/>
      <c r="D11" s="97"/>
      <c r="E11" s="98"/>
      <c r="F11" s="98"/>
      <c r="G11" s="99"/>
      <c r="H11" s="100">
        <v>2012</v>
      </c>
      <c r="I11" s="100">
        <f t="shared" ref="I11:R11" si="0">H11+1</f>
        <v>2013</v>
      </c>
      <c r="J11" s="100">
        <f t="shared" si="0"/>
        <v>2014</v>
      </c>
      <c r="K11" s="100">
        <f t="shared" si="0"/>
        <v>2015</v>
      </c>
      <c r="L11" s="100">
        <f t="shared" si="0"/>
        <v>2016</v>
      </c>
      <c r="M11" s="100">
        <f t="shared" si="0"/>
        <v>2017</v>
      </c>
      <c r="N11" s="100">
        <f t="shared" si="0"/>
        <v>2018</v>
      </c>
      <c r="O11" s="100">
        <f t="shared" si="0"/>
        <v>2019</v>
      </c>
      <c r="P11" s="100">
        <f t="shared" si="0"/>
        <v>2020</v>
      </c>
      <c r="Q11" s="100">
        <f t="shared" si="0"/>
        <v>2021</v>
      </c>
      <c r="R11" s="100">
        <f t="shared" si="0"/>
        <v>2022</v>
      </c>
    </row>
    <row r="12" spans="1:20">
      <c r="A12" s="81"/>
      <c r="B12" s="189" t="s">
        <v>170</v>
      </c>
      <c r="C12" s="81"/>
      <c r="D12" s="81"/>
      <c r="E12" s="81"/>
      <c r="F12" s="81"/>
      <c r="G12" s="81"/>
      <c r="H12" s="81"/>
      <c r="I12" s="81"/>
      <c r="J12" s="81"/>
      <c r="K12" s="81"/>
      <c r="L12" s="81"/>
      <c r="M12" s="81"/>
      <c r="N12" s="81"/>
      <c r="O12" s="81"/>
      <c r="P12" s="81"/>
      <c r="Q12" s="81"/>
      <c r="R12" s="81"/>
      <c r="T12" s="78"/>
    </row>
    <row r="13" spans="1:20">
      <c r="A13" s="81"/>
      <c r="B13" s="95" t="s">
        <v>44</v>
      </c>
      <c r="C13" s="95"/>
      <c r="D13" s="94">
        <v>850</v>
      </c>
      <c r="E13" s="95">
        <v>2016</v>
      </c>
      <c r="F13" s="85">
        <f>-FV($H$7,E13-$L$7,0,D13,0)</f>
        <v>923.68075270884958</v>
      </c>
      <c r="G13" s="85"/>
      <c r="H13" s="96"/>
      <c r="I13" s="96"/>
      <c r="J13" s="96"/>
      <c r="K13" s="96"/>
      <c r="L13" s="96">
        <f>F13</f>
        <v>923.68075270884958</v>
      </c>
      <c r="M13" s="96"/>
      <c r="N13" s="96"/>
      <c r="O13" s="96" t="s">
        <v>176</v>
      </c>
      <c r="P13" s="96"/>
      <c r="Q13" s="96"/>
      <c r="R13" s="96"/>
    </row>
    <row r="14" spans="1:20">
      <c r="A14" s="81"/>
      <c r="B14" s="95" t="s">
        <v>45</v>
      </c>
      <c r="C14" s="95"/>
      <c r="D14" s="94">
        <v>1250</v>
      </c>
      <c r="E14" s="95">
        <v>2012</v>
      </c>
      <c r="F14" s="85">
        <f>-FV($H$7,E14-$L$7,0,D14,0)</f>
        <v>1250</v>
      </c>
      <c r="G14" s="85"/>
      <c r="H14" s="96">
        <f>F14</f>
        <v>1250</v>
      </c>
      <c r="I14" s="96"/>
      <c r="J14" s="96"/>
      <c r="K14" s="96"/>
      <c r="L14" s="96"/>
      <c r="M14" s="96"/>
      <c r="N14" s="96"/>
      <c r="O14" s="96"/>
      <c r="P14" s="96"/>
      <c r="Q14" s="96"/>
      <c r="R14" s="96"/>
      <c r="T14" s="78"/>
    </row>
    <row r="15" spans="1:20">
      <c r="A15" s="81"/>
      <c r="B15" s="95" t="s">
        <v>46</v>
      </c>
      <c r="C15" s="95"/>
      <c r="D15" s="94">
        <v>2300</v>
      </c>
      <c r="E15" s="95">
        <v>2017</v>
      </c>
      <c r="F15" s="85">
        <f>-FV($H$7,E15-$L$7,0,D15,0)</f>
        <v>2551.8582489249306</v>
      </c>
      <c r="G15" s="85"/>
      <c r="H15" s="96"/>
      <c r="I15" s="96"/>
      <c r="J15" s="96"/>
      <c r="K15" s="96"/>
      <c r="L15" s="96"/>
      <c r="M15" s="96">
        <f>F15</f>
        <v>2551.8582489249306</v>
      </c>
      <c r="N15" s="96"/>
      <c r="O15" s="96"/>
      <c r="P15" s="96"/>
      <c r="Q15" s="96"/>
      <c r="R15" s="96"/>
    </row>
    <row r="16" spans="1:20">
      <c r="A16" s="81"/>
      <c r="B16" s="95" t="s">
        <v>47</v>
      </c>
      <c r="C16" s="95"/>
      <c r="D16" s="94">
        <v>1600</v>
      </c>
      <c r="E16" s="95">
        <v>2022</v>
      </c>
      <c r="F16" s="85">
        <f>-FV($H$7,E16-$L$7,0,D16,0)</f>
        <v>1969.5971334914823</v>
      </c>
      <c r="G16" s="85"/>
      <c r="H16" s="96"/>
      <c r="I16" s="96"/>
      <c r="J16" s="96"/>
      <c r="K16" s="96"/>
      <c r="L16" s="96"/>
      <c r="M16" s="96"/>
      <c r="N16" s="96"/>
      <c r="O16" s="96"/>
      <c r="P16" s="96"/>
      <c r="Q16" s="96"/>
      <c r="R16" s="96">
        <f>F16</f>
        <v>1969.5971334914823</v>
      </c>
    </row>
    <row r="17" spans="1:18">
      <c r="A17" s="81"/>
      <c r="B17" s="95" t="s">
        <v>48</v>
      </c>
      <c r="C17" s="95"/>
      <c r="D17" s="94">
        <v>450</v>
      </c>
      <c r="E17" s="95">
        <v>2013</v>
      </c>
      <c r="F17" s="85">
        <f>-FV($H$7,E17-$L$7,0,D17,0)</f>
        <v>459.44999999999993</v>
      </c>
      <c r="G17" s="85"/>
      <c r="H17" s="96"/>
      <c r="I17" s="96">
        <f>F17</f>
        <v>459.44999999999993</v>
      </c>
      <c r="J17" s="96"/>
      <c r="K17" s="96"/>
      <c r="L17" s="96"/>
      <c r="M17" s="96"/>
      <c r="N17" s="96"/>
      <c r="O17" s="96"/>
      <c r="P17" s="96"/>
      <c r="Q17" s="96"/>
      <c r="R17" s="96"/>
    </row>
    <row r="18" spans="1:18" ht="4.5" customHeight="1">
      <c r="A18" s="81"/>
      <c r="B18" s="84"/>
      <c r="C18" s="81"/>
      <c r="D18" s="86"/>
      <c r="E18" s="84"/>
      <c r="F18" s="84"/>
      <c r="G18" s="84"/>
      <c r="H18" s="87"/>
      <c r="I18" s="88"/>
      <c r="J18" s="87"/>
      <c r="K18" s="87"/>
      <c r="L18" s="87"/>
      <c r="M18" s="87"/>
      <c r="N18" s="87"/>
      <c r="O18" s="87"/>
      <c r="P18" s="87"/>
      <c r="Q18" s="87"/>
      <c r="R18" s="87"/>
    </row>
    <row r="19" spans="1:18" ht="15" thickBot="1">
      <c r="A19" s="81"/>
      <c r="B19" s="210" t="s">
        <v>49</v>
      </c>
      <c r="C19" s="210"/>
      <c r="D19" s="210"/>
      <c r="E19" s="84"/>
      <c r="F19" s="84"/>
      <c r="G19" s="84"/>
      <c r="H19" s="89">
        <f>SUM(H14:H17)</f>
        <v>1250</v>
      </c>
      <c r="I19" s="89">
        <f t="shared" ref="I19:R19" si="1">SUM(I14:I17)</f>
        <v>459.44999999999993</v>
      </c>
      <c r="J19" s="89">
        <f t="shared" si="1"/>
        <v>0</v>
      </c>
      <c r="K19" s="89">
        <f t="shared" si="1"/>
        <v>0</v>
      </c>
      <c r="L19" s="89">
        <f t="shared" si="1"/>
        <v>0</v>
      </c>
      <c r="M19" s="89">
        <f t="shared" si="1"/>
        <v>2551.8582489249306</v>
      </c>
      <c r="N19" s="89">
        <f t="shared" si="1"/>
        <v>0</v>
      </c>
      <c r="O19" s="89">
        <f t="shared" si="1"/>
        <v>0</v>
      </c>
      <c r="P19" s="89">
        <f t="shared" si="1"/>
        <v>0</v>
      </c>
      <c r="Q19" s="89">
        <f t="shared" si="1"/>
        <v>0</v>
      </c>
      <c r="R19" s="89">
        <f t="shared" si="1"/>
        <v>1969.5971334914823</v>
      </c>
    </row>
    <row r="20" spans="1:18" ht="6.5" customHeight="1" thickBot="1">
      <c r="A20" s="81"/>
      <c r="B20" s="90"/>
      <c r="C20" s="90"/>
      <c r="D20" s="90"/>
      <c r="E20" s="91"/>
      <c r="F20" s="91"/>
      <c r="G20" s="91"/>
      <c r="H20" s="91"/>
      <c r="I20" s="92"/>
      <c r="J20" s="93"/>
      <c r="K20" s="92"/>
      <c r="L20" s="92"/>
      <c r="M20" s="92"/>
      <c r="N20" s="92"/>
      <c r="O20" s="92"/>
      <c r="P20" s="92"/>
      <c r="Q20" s="92"/>
      <c r="R20" s="92"/>
    </row>
    <row r="21" spans="1:18" ht="20.5" customHeight="1">
      <c r="B21" s="59"/>
      <c r="C21" s="59"/>
      <c r="D21" s="59"/>
      <c r="I21" s="57"/>
      <c r="J21" s="58"/>
      <c r="K21" s="57"/>
      <c r="L21" s="57"/>
      <c r="M21" s="57"/>
      <c r="N21" s="57"/>
      <c r="O21" s="57"/>
      <c r="P21" s="57"/>
      <c r="Q21" s="57"/>
      <c r="R21" s="57"/>
    </row>
    <row r="22" spans="1:18" ht="15.5" customHeight="1">
      <c r="A22" s="61"/>
      <c r="B22" s="60"/>
      <c r="C22" s="60"/>
      <c r="D22" s="60"/>
      <c r="E22" s="61"/>
      <c r="F22" s="61"/>
      <c r="G22" s="61"/>
      <c r="H22" s="61"/>
      <c r="I22" s="62"/>
      <c r="J22" s="63"/>
      <c r="K22" s="62"/>
      <c r="L22" s="62"/>
      <c r="M22" s="62"/>
      <c r="N22" s="62"/>
      <c r="O22" s="62"/>
      <c r="P22" s="62"/>
      <c r="Q22" s="62"/>
      <c r="R22" s="62"/>
    </row>
    <row r="23" spans="1:18" ht="10" customHeight="1"/>
    <row r="24" spans="1:18" ht="15">
      <c r="B24" s="66" t="s">
        <v>178</v>
      </c>
      <c r="C24" s="52"/>
      <c r="D24" s="52"/>
      <c r="E24" s="208" t="s">
        <v>64</v>
      </c>
      <c r="F24" s="208"/>
      <c r="G24" s="80"/>
      <c r="H24" s="79">
        <v>4.4999999999999998E-2</v>
      </c>
      <c r="I24" s="52"/>
      <c r="J24" s="52"/>
      <c r="K24" s="52"/>
      <c r="L24" s="52"/>
      <c r="M24" s="52"/>
      <c r="N24" s="52"/>
      <c r="O24" s="52"/>
      <c r="P24" s="52"/>
      <c r="Q24" s="52"/>
      <c r="R24" s="52"/>
    </row>
    <row r="25" spans="1:18">
      <c r="B25" s="52"/>
      <c r="C25" s="52"/>
      <c r="D25" s="52"/>
      <c r="E25" s="52"/>
      <c r="F25" s="52"/>
      <c r="G25" s="52"/>
      <c r="H25" s="65"/>
      <c r="I25" s="52"/>
      <c r="J25" s="52"/>
      <c r="K25" s="52"/>
      <c r="L25" s="52"/>
      <c r="M25" s="52"/>
      <c r="N25" s="52"/>
      <c r="O25" s="52"/>
      <c r="P25" s="52"/>
      <c r="Q25" s="52"/>
      <c r="R25" s="52"/>
    </row>
    <row r="26" spans="1:18">
      <c r="B26" s="53" t="s">
        <v>50</v>
      </c>
      <c r="C26" s="52"/>
      <c r="D26" s="52"/>
      <c r="E26" s="52"/>
      <c r="F26" s="52"/>
      <c r="G26" s="52"/>
      <c r="H26" s="69">
        <v>1000</v>
      </c>
      <c r="I26" s="54">
        <f t="shared" ref="I26:R26" si="2">H34</f>
        <v>584.875</v>
      </c>
      <c r="J26" s="54">
        <f t="shared" si="2"/>
        <v>1000.3067500000001</v>
      </c>
      <c r="K26" s="54">
        <f t="shared" si="2"/>
        <v>1947.1655537500003</v>
      </c>
      <c r="L26" s="54">
        <f t="shared" si="2"/>
        <v>13206.72525366875</v>
      </c>
      <c r="M26" s="54">
        <f t="shared" si="2"/>
        <v>13670.562002583845</v>
      </c>
      <c r="N26" s="54">
        <f t="shared" si="2"/>
        <v>11595.710551299377</v>
      </c>
      <c r="O26" s="54">
        <f t="shared" si="2"/>
        <v>12088.965760139099</v>
      </c>
      <c r="P26" s="54">
        <f t="shared" si="2"/>
        <v>12659.227365078172</v>
      </c>
      <c r="Q26" s="54">
        <f t="shared" si="2"/>
        <v>13312.701149526143</v>
      </c>
      <c r="R26" s="54">
        <f t="shared" si="2"/>
        <v>14056.009181925247</v>
      </c>
    </row>
    <row r="27" spans="1:18">
      <c r="B27" s="53" t="s">
        <v>150</v>
      </c>
      <c r="C27" s="52"/>
      <c r="D27" s="69">
        <v>800</v>
      </c>
      <c r="E27" s="102">
        <v>0.05</v>
      </c>
      <c r="F27" s="52"/>
      <c r="G27" s="52"/>
      <c r="H27" s="54">
        <f>D27</f>
        <v>800</v>
      </c>
      <c r="I27" s="54">
        <f>H27*(1+$E$27)</f>
        <v>840</v>
      </c>
      <c r="J27" s="54">
        <f t="shared" ref="J27:R27" si="3">I27*(1+$E$27)</f>
        <v>882</v>
      </c>
      <c r="K27" s="54">
        <f t="shared" si="3"/>
        <v>926.1</v>
      </c>
      <c r="L27" s="54">
        <f t="shared" si="3"/>
        <v>972.40500000000009</v>
      </c>
      <c r="M27" s="54">
        <f t="shared" si="3"/>
        <v>1021.0252500000001</v>
      </c>
      <c r="N27" s="54">
        <f t="shared" si="3"/>
        <v>1072.0765125000003</v>
      </c>
      <c r="O27" s="54">
        <f t="shared" si="3"/>
        <v>1125.6803381250004</v>
      </c>
      <c r="P27" s="54">
        <f t="shared" si="3"/>
        <v>1181.9643550312505</v>
      </c>
      <c r="Q27" s="54">
        <f t="shared" si="3"/>
        <v>1241.062572782813</v>
      </c>
      <c r="R27" s="54">
        <f t="shared" si="3"/>
        <v>1303.1157014219536</v>
      </c>
    </row>
    <row r="28" spans="1:18">
      <c r="B28" s="53" t="s">
        <v>70</v>
      </c>
      <c r="C28" s="52"/>
      <c r="D28" s="52"/>
      <c r="E28" s="52"/>
      <c r="F28" s="52"/>
      <c r="G28" s="52"/>
      <c r="H28" s="74">
        <f>-H19</f>
        <v>-1250</v>
      </c>
      <c r="I28" s="74">
        <f t="shared" ref="I28:R28" si="4">-I19</f>
        <v>-459.44999999999993</v>
      </c>
      <c r="J28" s="74">
        <f t="shared" si="4"/>
        <v>0</v>
      </c>
      <c r="K28" s="74">
        <f t="shared" si="4"/>
        <v>0</v>
      </c>
      <c r="L28" s="74">
        <f t="shared" si="4"/>
        <v>0</v>
      </c>
      <c r="M28" s="74">
        <f t="shared" si="4"/>
        <v>-2551.8582489249306</v>
      </c>
      <c r="N28" s="74">
        <f t="shared" si="4"/>
        <v>0</v>
      </c>
      <c r="O28" s="74">
        <f t="shared" si="4"/>
        <v>0</v>
      </c>
      <c r="P28" s="74">
        <f t="shared" si="4"/>
        <v>0</v>
      </c>
      <c r="Q28" s="74">
        <f t="shared" si="4"/>
        <v>0</v>
      </c>
      <c r="R28" s="74">
        <f t="shared" si="4"/>
        <v>-1969.5971334914823</v>
      </c>
    </row>
    <row r="29" spans="1:18">
      <c r="B29" s="53" t="s">
        <v>66</v>
      </c>
      <c r="C29" s="52"/>
      <c r="D29" s="52"/>
      <c r="E29" s="52"/>
      <c r="F29" s="52"/>
      <c r="G29" s="52"/>
      <c r="H29" s="54"/>
      <c r="I29" s="54"/>
      <c r="J29" s="54"/>
      <c r="K29" s="106">
        <v>10000</v>
      </c>
      <c r="L29" s="54"/>
      <c r="M29" s="54"/>
      <c r="N29" s="54"/>
      <c r="O29" s="54"/>
      <c r="P29" s="54"/>
      <c r="Q29" s="54"/>
      <c r="R29" s="54"/>
    </row>
    <row r="30" spans="1:18">
      <c r="B30" s="53" t="s">
        <v>67</v>
      </c>
      <c r="C30" s="52"/>
      <c r="D30" s="52"/>
      <c r="E30" s="52"/>
      <c r="F30" s="52"/>
      <c r="G30" s="52"/>
      <c r="H30" s="56"/>
      <c r="I30" s="56"/>
      <c r="J30" s="56"/>
      <c r="K30" s="56"/>
      <c r="L30" s="107">
        <v>-1100</v>
      </c>
      <c r="M30" s="107">
        <v>-1100</v>
      </c>
      <c r="N30" s="107">
        <v>-1100</v>
      </c>
      <c r="O30" s="107">
        <v>-1100</v>
      </c>
      <c r="P30" s="107">
        <v>-1100</v>
      </c>
      <c r="Q30" s="107">
        <v>-1100</v>
      </c>
      <c r="R30" s="107">
        <v>-1100</v>
      </c>
    </row>
    <row r="31" spans="1:18">
      <c r="B31" s="53" t="s">
        <v>69</v>
      </c>
      <c r="C31" s="52"/>
      <c r="D31" s="52"/>
      <c r="E31" s="52"/>
      <c r="F31" s="52"/>
      <c r="G31" s="52"/>
      <c r="H31" s="54">
        <f>SUM(H26:H30)</f>
        <v>550</v>
      </c>
      <c r="I31" s="54">
        <f t="shared" ref="I31:R31" si="5">SUM(I26:I30)</f>
        <v>965.42500000000007</v>
      </c>
      <c r="J31" s="54">
        <f t="shared" si="5"/>
        <v>1882.3067500000002</v>
      </c>
      <c r="K31" s="54">
        <f t="shared" si="5"/>
        <v>12873.26555375</v>
      </c>
      <c r="L31" s="54">
        <f t="shared" si="5"/>
        <v>13079.130253668751</v>
      </c>
      <c r="M31" s="54">
        <f t="shared" si="5"/>
        <v>11039.729003658915</v>
      </c>
      <c r="N31" s="54">
        <f t="shared" si="5"/>
        <v>11567.787063799376</v>
      </c>
      <c r="O31" s="54">
        <f t="shared" si="5"/>
        <v>12114.6460982641</v>
      </c>
      <c r="P31" s="54">
        <f t="shared" si="5"/>
        <v>12741.191720109422</v>
      </c>
      <c r="Q31" s="54">
        <f t="shared" si="5"/>
        <v>13453.763722308957</v>
      </c>
      <c r="R31" s="54">
        <f t="shared" si="5"/>
        <v>12289.527749855717</v>
      </c>
    </row>
    <row r="32" spans="1:18" ht="5" customHeight="1">
      <c r="B32" s="53"/>
      <c r="C32" s="52"/>
      <c r="D32" s="52"/>
      <c r="E32" s="52"/>
      <c r="F32" s="52"/>
      <c r="G32" s="52"/>
      <c r="H32" s="54"/>
      <c r="I32" s="54"/>
      <c r="J32" s="54"/>
      <c r="K32" s="54"/>
      <c r="L32" s="54"/>
      <c r="M32" s="54"/>
      <c r="N32" s="54"/>
      <c r="O32" s="54"/>
      <c r="P32" s="54"/>
      <c r="Q32" s="54"/>
      <c r="R32" s="54"/>
    </row>
    <row r="33" spans="1:18">
      <c r="B33" s="109" t="s">
        <v>73</v>
      </c>
      <c r="C33" s="55"/>
      <c r="D33" s="55"/>
      <c r="E33" s="55"/>
      <c r="F33" s="55"/>
      <c r="G33" s="55"/>
      <c r="H33" s="56">
        <f>((H31+H26)/2)*$H$24</f>
        <v>34.875</v>
      </c>
      <c r="I33" s="56">
        <f t="shared" ref="I33:R33" si="6">((I31+I26)/2)*$H$24</f>
        <v>34.881750000000004</v>
      </c>
      <c r="J33" s="56">
        <f t="shared" si="6"/>
        <v>64.858803750000007</v>
      </c>
      <c r="K33" s="56">
        <f t="shared" si="6"/>
        <v>333.45969991875</v>
      </c>
      <c r="L33" s="56">
        <f t="shared" si="6"/>
        <v>591.43174891509375</v>
      </c>
      <c r="M33" s="56">
        <f t="shared" si="6"/>
        <v>555.98154764046217</v>
      </c>
      <c r="N33" s="56">
        <f t="shared" si="6"/>
        <v>521.17869633972191</v>
      </c>
      <c r="O33" s="56">
        <f t="shared" si="6"/>
        <v>544.58126681407202</v>
      </c>
      <c r="P33" s="56">
        <f t="shared" si="6"/>
        <v>571.50942941672088</v>
      </c>
      <c r="Q33" s="56">
        <f t="shared" si="6"/>
        <v>602.24545961628974</v>
      </c>
      <c r="R33" s="56">
        <f t="shared" si="6"/>
        <v>592.77458096507166</v>
      </c>
    </row>
    <row r="34" spans="1:18">
      <c r="B34" s="52"/>
      <c r="C34" s="108" t="s">
        <v>68</v>
      </c>
      <c r="D34" s="52"/>
      <c r="E34" s="52"/>
      <c r="F34" s="52"/>
      <c r="G34" s="52"/>
      <c r="H34" s="54">
        <f t="shared" ref="H34:R34" si="7">H31+H33</f>
        <v>584.875</v>
      </c>
      <c r="I34" s="54">
        <f t="shared" si="7"/>
        <v>1000.3067500000001</v>
      </c>
      <c r="J34" s="54">
        <f t="shared" si="7"/>
        <v>1947.1655537500003</v>
      </c>
      <c r="K34" s="54">
        <f t="shared" si="7"/>
        <v>13206.72525366875</v>
      </c>
      <c r="L34" s="54">
        <f t="shared" si="7"/>
        <v>13670.562002583845</v>
      </c>
      <c r="M34" s="54">
        <f t="shared" si="7"/>
        <v>11595.710551299377</v>
      </c>
      <c r="N34" s="54">
        <f t="shared" si="7"/>
        <v>12088.965760139099</v>
      </c>
      <c r="O34" s="54">
        <f t="shared" si="7"/>
        <v>12659.227365078172</v>
      </c>
      <c r="P34" s="54">
        <f t="shared" si="7"/>
        <v>13312.701149526143</v>
      </c>
      <c r="Q34" s="54">
        <f t="shared" si="7"/>
        <v>14056.009181925247</v>
      </c>
      <c r="R34" s="54">
        <f t="shared" si="7"/>
        <v>12882.302330820788</v>
      </c>
    </row>
    <row r="35" spans="1:18">
      <c r="B35" s="52"/>
      <c r="C35" s="52"/>
      <c r="D35" s="52"/>
      <c r="E35" s="52"/>
      <c r="F35" s="52"/>
      <c r="G35" s="52"/>
      <c r="H35" s="52"/>
      <c r="I35" s="52"/>
      <c r="J35" s="52"/>
      <c r="K35" s="52"/>
      <c r="L35" s="52"/>
      <c r="M35" s="52"/>
      <c r="N35" s="52"/>
      <c r="O35" s="52"/>
      <c r="P35" s="52"/>
      <c r="Q35" s="52"/>
      <c r="R35" s="52"/>
    </row>
    <row r="37" spans="1:18" ht="3.5" customHeight="1">
      <c r="N37" s="50"/>
    </row>
    <row r="39" spans="1:18">
      <c r="O39" s="73" t="s">
        <v>59</v>
      </c>
      <c r="P39" s="50"/>
      <c r="Q39" s="50"/>
    </row>
    <row r="40" spans="1:18" ht="15" thickBot="1">
      <c r="A40" s="64"/>
      <c r="B40" s="64"/>
      <c r="C40" s="64"/>
      <c r="D40" s="64"/>
      <c r="E40" s="64"/>
      <c r="F40" s="64"/>
      <c r="G40" s="64"/>
      <c r="H40" s="64"/>
      <c r="I40" s="64"/>
      <c r="J40" s="64"/>
      <c r="K40" s="64"/>
      <c r="L40" s="64"/>
      <c r="M40" s="64"/>
      <c r="N40" s="64"/>
      <c r="O40" s="64"/>
      <c r="P40" s="64"/>
      <c r="Q40" s="64"/>
      <c r="R40" s="64"/>
    </row>
  </sheetData>
  <mergeCells count="5">
    <mergeCell ref="E24:F24"/>
    <mergeCell ref="H10:R10"/>
    <mergeCell ref="B19:D19"/>
    <mergeCell ref="J7:K7"/>
    <mergeCell ref="E7:F7"/>
  </mergeCells>
  <hyperlinks>
    <hyperlink ref="O39" r:id="rId1"/>
  </hyperlinks>
  <pageMargins left="0.5" right="0.42" top="0.48" bottom="0.53" header="0.31496062992125984" footer="0.31496062992125984"/>
  <pageSetup orientation="landscape"/>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0"/>
  <sheetViews>
    <sheetView workbookViewId="0"/>
  </sheetViews>
  <sheetFormatPr baseColWidth="10" defaultColWidth="8.83203125" defaultRowHeight="14" x14ac:dyDescent="0"/>
  <cols>
    <col min="1" max="1" width="1.33203125" style="51" customWidth="1"/>
    <col min="2" max="2" width="20" style="51" customWidth="1"/>
    <col min="3" max="3" width="2.83203125" style="51" customWidth="1"/>
    <col min="4" max="4" width="9.6640625" style="51" customWidth="1"/>
    <col min="5" max="5" width="8.83203125" style="51" customWidth="1"/>
    <col min="6" max="6" width="8.1640625" style="51" customWidth="1"/>
    <col min="7" max="7" width="1.1640625" style="51" customWidth="1"/>
    <col min="8" max="11" width="6.6640625" style="51" customWidth="1"/>
    <col min="12" max="12" width="6.83203125" style="51" customWidth="1"/>
    <col min="13" max="18" width="6.6640625" style="51" customWidth="1"/>
    <col min="19" max="16384" width="8.83203125" style="51"/>
  </cols>
  <sheetData>
    <row r="1" spans="1:20" s="75" customFormat="1" ht="18">
      <c r="A1" s="67" t="s">
        <v>180</v>
      </c>
      <c r="B1" s="51"/>
      <c r="C1" s="51"/>
      <c r="D1" s="51"/>
      <c r="E1" s="51"/>
      <c r="F1" s="51"/>
      <c r="G1" s="51"/>
      <c r="H1" s="51"/>
      <c r="I1" s="51"/>
      <c r="J1" s="51"/>
    </row>
    <row r="2" spans="1:20" s="75" customFormat="1" ht="8" customHeight="1">
      <c r="A2" s="67"/>
      <c r="B2" s="51"/>
      <c r="C2" s="51"/>
      <c r="D2" s="51"/>
      <c r="E2" s="51"/>
      <c r="F2" s="51"/>
      <c r="G2" s="51"/>
      <c r="H2" s="51"/>
      <c r="I2" s="51"/>
      <c r="J2" s="51"/>
    </row>
    <row r="3" spans="1:20" s="75" customFormat="1">
      <c r="A3" s="76" t="s">
        <v>3</v>
      </c>
      <c r="B3" s="68"/>
      <c r="C3" s="68"/>
      <c r="D3" s="125"/>
      <c r="E3" s="125"/>
      <c r="H3" s="126" t="s">
        <v>4</v>
      </c>
      <c r="I3" s="68"/>
      <c r="J3" s="68"/>
      <c r="K3" s="68"/>
      <c r="L3" s="68"/>
      <c r="N3" s="122" t="s">
        <v>2</v>
      </c>
      <c r="O3" s="123" t="s">
        <v>164</v>
      </c>
      <c r="P3" s="125"/>
    </row>
    <row r="5" spans="1:20" ht="7.5" customHeight="1">
      <c r="A5" s="61"/>
      <c r="B5" s="61"/>
      <c r="C5" s="61"/>
      <c r="D5" s="61"/>
      <c r="E5" s="61"/>
      <c r="F5" s="61"/>
      <c r="G5" s="61"/>
      <c r="H5" s="61"/>
      <c r="I5" s="61"/>
      <c r="J5" s="61"/>
      <c r="K5" s="61"/>
      <c r="L5" s="61"/>
      <c r="M5" s="61"/>
      <c r="N5" s="61"/>
      <c r="O5" s="61"/>
      <c r="P5" s="61"/>
      <c r="Q5" s="61"/>
      <c r="R5" s="61"/>
    </row>
    <row r="6" spans="1:20" ht="10" customHeight="1">
      <c r="A6" s="111"/>
      <c r="B6" s="111"/>
      <c r="C6" s="111"/>
      <c r="D6" s="111"/>
      <c r="E6" s="111"/>
      <c r="F6" s="111"/>
      <c r="G6" s="111"/>
      <c r="H6" s="111"/>
      <c r="I6" s="111"/>
      <c r="J6" s="111"/>
      <c r="K6" s="111"/>
      <c r="L6" s="111"/>
      <c r="M6" s="111"/>
      <c r="N6" s="111"/>
      <c r="O6" s="111"/>
      <c r="P6" s="111"/>
      <c r="Q6" s="111"/>
      <c r="R6" s="111"/>
    </row>
    <row r="7" spans="1:20" ht="15">
      <c r="A7" s="81"/>
      <c r="B7" s="110" t="s">
        <v>42</v>
      </c>
      <c r="C7" s="81"/>
      <c r="D7" s="81"/>
      <c r="E7" s="212" t="s">
        <v>63</v>
      </c>
      <c r="F7" s="212"/>
      <c r="G7" s="82"/>
      <c r="H7" s="102">
        <v>2.1000000000000001E-2</v>
      </c>
      <c r="I7" s="82"/>
      <c r="J7" s="211" t="s">
        <v>62</v>
      </c>
      <c r="K7" s="211"/>
      <c r="L7" s="101">
        <v>2012</v>
      </c>
      <c r="M7" s="81"/>
      <c r="N7" s="81"/>
      <c r="O7" s="81"/>
      <c r="P7" s="81"/>
      <c r="Q7" s="81"/>
      <c r="R7" s="81"/>
    </row>
    <row r="8" spans="1:20" ht="4" customHeight="1">
      <c r="A8" s="81"/>
      <c r="B8" s="81"/>
      <c r="C8" s="81"/>
      <c r="D8" s="81"/>
      <c r="E8" s="81"/>
      <c r="F8" s="81"/>
      <c r="G8" s="81"/>
      <c r="H8" s="81"/>
      <c r="I8" s="81"/>
      <c r="J8" s="81"/>
      <c r="K8" s="81"/>
      <c r="L8" s="81"/>
      <c r="M8" s="81"/>
      <c r="N8" s="81"/>
      <c r="O8" s="81"/>
      <c r="P8" s="81"/>
      <c r="Q8" s="81"/>
      <c r="R8" s="81"/>
    </row>
    <row r="9" spans="1:20" ht="6" customHeight="1">
      <c r="A9" s="81"/>
      <c r="B9" s="81"/>
      <c r="C9" s="81"/>
      <c r="D9" s="81"/>
      <c r="E9" s="81"/>
      <c r="F9" s="81"/>
      <c r="G9" s="81"/>
      <c r="H9" s="81"/>
      <c r="I9" s="81"/>
      <c r="J9" s="81"/>
      <c r="K9" s="81"/>
      <c r="L9" s="81"/>
      <c r="M9" s="81"/>
      <c r="N9" s="81"/>
      <c r="O9" s="81"/>
      <c r="P9" s="81"/>
      <c r="Q9" s="81"/>
      <c r="R9" s="81"/>
    </row>
    <row r="10" spans="1:20" ht="28">
      <c r="A10" s="81"/>
      <c r="B10" s="103" t="s">
        <v>65</v>
      </c>
      <c r="C10" s="103"/>
      <c r="D10" s="104" t="s">
        <v>43</v>
      </c>
      <c r="E10" s="105" t="s">
        <v>60</v>
      </c>
      <c r="F10" s="105" t="s">
        <v>61</v>
      </c>
      <c r="G10" s="83"/>
      <c r="H10" s="209" t="s">
        <v>60</v>
      </c>
      <c r="I10" s="209"/>
      <c r="J10" s="209"/>
      <c r="K10" s="209"/>
      <c r="L10" s="209"/>
      <c r="M10" s="209"/>
      <c r="N10" s="209"/>
      <c r="O10" s="209"/>
      <c r="P10" s="209"/>
      <c r="Q10" s="209"/>
      <c r="R10" s="209"/>
    </row>
    <row r="11" spans="1:20" ht="15.5" customHeight="1" thickBot="1">
      <c r="A11" s="81"/>
      <c r="B11" s="91"/>
      <c r="C11" s="91"/>
      <c r="D11" s="97"/>
      <c r="E11" s="98"/>
      <c r="F11" s="98"/>
      <c r="G11" s="99"/>
      <c r="H11" s="100">
        <v>2012</v>
      </c>
      <c r="I11" s="100">
        <f t="shared" ref="I11:R11" si="0">H11+1</f>
        <v>2013</v>
      </c>
      <c r="J11" s="100">
        <f t="shared" si="0"/>
        <v>2014</v>
      </c>
      <c r="K11" s="100">
        <f t="shared" si="0"/>
        <v>2015</v>
      </c>
      <c r="L11" s="100">
        <f t="shared" si="0"/>
        <v>2016</v>
      </c>
      <c r="M11" s="100">
        <f t="shared" si="0"/>
        <v>2017</v>
      </c>
      <c r="N11" s="100">
        <f t="shared" si="0"/>
        <v>2018</v>
      </c>
      <c r="O11" s="100">
        <f t="shared" si="0"/>
        <v>2019</v>
      </c>
      <c r="P11" s="100">
        <f t="shared" si="0"/>
        <v>2020</v>
      </c>
      <c r="Q11" s="100">
        <f t="shared" si="0"/>
        <v>2021</v>
      </c>
      <c r="R11" s="100">
        <f t="shared" si="0"/>
        <v>2022</v>
      </c>
    </row>
    <row r="12" spans="1:20">
      <c r="A12" s="81"/>
      <c r="B12" s="189" t="s">
        <v>170</v>
      </c>
      <c r="C12" s="81"/>
      <c r="D12" s="81"/>
      <c r="E12" s="81"/>
      <c r="F12" s="81"/>
      <c r="G12" s="81"/>
      <c r="H12" s="81"/>
      <c r="I12" s="81"/>
      <c r="J12" s="81"/>
      <c r="K12" s="81"/>
      <c r="L12" s="81"/>
      <c r="M12" s="81"/>
      <c r="N12" s="81"/>
      <c r="O12" s="81"/>
      <c r="P12" s="81"/>
      <c r="Q12" s="81"/>
      <c r="R12" s="81"/>
      <c r="T12" s="78"/>
    </row>
    <row r="13" spans="1:20">
      <c r="A13" s="81"/>
      <c r="B13" s="95" t="s">
        <v>149</v>
      </c>
      <c r="C13" s="95"/>
      <c r="D13" s="94">
        <v>1</v>
      </c>
      <c r="E13" s="95">
        <v>2015</v>
      </c>
      <c r="F13" s="85">
        <f>-FV($H$7,E13-$L$7,0,D13,0)</f>
        <v>1.0643322609999997</v>
      </c>
      <c r="G13" s="85"/>
      <c r="H13" s="96"/>
      <c r="I13" s="96"/>
      <c r="J13" s="96"/>
      <c r="K13" s="96">
        <f>F13</f>
        <v>1.0643322609999997</v>
      </c>
      <c r="L13" s="96"/>
      <c r="M13" s="96"/>
      <c r="N13" s="96"/>
      <c r="O13" s="96"/>
      <c r="P13" s="96"/>
      <c r="Q13" s="96"/>
      <c r="R13" s="96"/>
    </row>
    <row r="14" spans="1:20">
      <c r="A14" s="81"/>
      <c r="B14" s="95"/>
      <c r="C14" s="95"/>
      <c r="D14" s="94"/>
      <c r="E14" s="95"/>
      <c r="F14" s="85">
        <f>-FV($H$7,E14-$L$7,0,D14,0)</f>
        <v>0</v>
      </c>
      <c r="G14" s="85"/>
      <c r="H14" s="96"/>
      <c r="I14" s="96"/>
      <c r="J14" s="96"/>
      <c r="K14" s="96"/>
      <c r="L14" s="96"/>
      <c r="M14" s="96"/>
      <c r="N14" s="96"/>
      <c r="O14" s="96"/>
      <c r="P14" s="96"/>
      <c r="Q14" s="96"/>
      <c r="R14" s="96"/>
      <c r="T14" s="78"/>
    </row>
    <row r="15" spans="1:20">
      <c r="A15" s="81"/>
      <c r="B15" s="95"/>
      <c r="C15" s="95"/>
      <c r="D15" s="94"/>
      <c r="E15" s="95"/>
      <c r="F15" s="85">
        <f>-FV($H$7,E15-$L$7,0,D15,0)</f>
        <v>0</v>
      </c>
      <c r="G15" s="85"/>
      <c r="H15" s="96"/>
      <c r="I15" s="96"/>
      <c r="J15" s="96"/>
      <c r="K15" s="96"/>
      <c r="L15" s="96"/>
      <c r="M15" s="96"/>
      <c r="N15" s="96"/>
      <c r="O15" s="96"/>
      <c r="P15" s="96"/>
      <c r="Q15" s="96"/>
      <c r="R15" s="96"/>
    </row>
    <row r="16" spans="1:20">
      <c r="A16" s="81"/>
      <c r="B16" s="95"/>
      <c r="C16" s="95"/>
      <c r="D16" s="94"/>
      <c r="E16" s="95"/>
      <c r="F16" s="85">
        <f>-FV($H$7,E16-$L$7,0,D16,0)</f>
        <v>0</v>
      </c>
      <c r="G16" s="85"/>
      <c r="H16" s="96"/>
      <c r="I16" s="96"/>
      <c r="J16" s="96"/>
      <c r="K16" s="96"/>
      <c r="L16" s="96"/>
      <c r="M16" s="96"/>
      <c r="N16" s="96"/>
      <c r="O16" s="96"/>
      <c r="P16" s="96"/>
      <c r="Q16" s="96"/>
      <c r="R16" s="96"/>
    </row>
    <row r="17" spans="1:18">
      <c r="A17" s="81"/>
      <c r="B17" s="95"/>
      <c r="C17" s="95"/>
      <c r="D17" s="94"/>
      <c r="E17" s="95"/>
      <c r="F17" s="85">
        <f>-FV($H$7,E17-$L$7,0,D17,0)</f>
        <v>0</v>
      </c>
      <c r="G17" s="85"/>
      <c r="H17" s="96"/>
      <c r="I17" s="96"/>
      <c r="J17" s="96"/>
      <c r="K17" s="96"/>
      <c r="L17" s="96"/>
      <c r="M17" s="96"/>
      <c r="N17" s="96"/>
      <c r="O17" s="96"/>
      <c r="P17" s="96"/>
      <c r="Q17" s="96"/>
      <c r="R17" s="96"/>
    </row>
    <row r="18" spans="1:18" ht="4.5" customHeight="1">
      <c r="A18" s="81"/>
      <c r="B18" s="84"/>
      <c r="C18" s="81"/>
      <c r="D18" s="86"/>
      <c r="E18" s="84"/>
      <c r="F18" s="84"/>
      <c r="G18" s="84"/>
      <c r="H18" s="87"/>
      <c r="I18" s="88"/>
      <c r="J18" s="87"/>
      <c r="K18" s="87"/>
      <c r="L18" s="87"/>
      <c r="M18" s="87"/>
      <c r="N18" s="87"/>
      <c r="O18" s="87"/>
      <c r="P18" s="87"/>
      <c r="Q18" s="87"/>
      <c r="R18" s="87"/>
    </row>
    <row r="19" spans="1:18" ht="15" thickBot="1">
      <c r="A19" s="81"/>
      <c r="B19" s="210" t="s">
        <v>49</v>
      </c>
      <c r="C19" s="210"/>
      <c r="D19" s="210"/>
      <c r="E19" s="84"/>
      <c r="F19" s="84"/>
      <c r="G19" s="84"/>
      <c r="H19" s="89">
        <f>SUM(H13:H17)</f>
        <v>0</v>
      </c>
      <c r="I19" s="89">
        <f t="shared" ref="I19:R19" si="1">SUM(I13:I17)</f>
        <v>0</v>
      </c>
      <c r="J19" s="89">
        <f t="shared" si="1"/>
        <v>0</v>
      </c>
      <c r="K19" s="89">
        <f t="shared" si="1"/>
        <v>1.0643322609999997</v>
      </c>
      <c r="L19" s="89">
        <f t="shared" si="1"/>
        <v>0</v>
      </c>
      <c r="M19" s="89">
        <f t="shared" si="1"/>
        <v>0</v>
      </c>
      <c r="N19" s="89">
        <f t="shared" si="1"/>
        <v>0</v>
      </c>
      <c r="O19" s="89">
        <f t="shared" si="1"/>
        <v>0</v>
      </c>
      <c r="P19" s="89">
        <f t="shared" si="1"/>
        <v>0</v>
      </c>
      <c r="Q19" s="89">
        <f t="shared" si="1"/>
        <v>0</v>
      </c>
      <c r="R19" s="89">
        <f t="shared" si="1"/>
        <v>0</v>
      </c>
    </row>
    <row r="20" spans="1:18" ht="6.5" customHeight="1" thickBot="1">
      <c r="A20" s="81"/>
      <c r="B20" s="90"/>
      <c r="C20" s="90"/>
      <c r="D20" s="90"/>
      <c r="E20" s="91"/>
      <c r="F20" s="91"/>
      <c r="G20" s="91"/>
      <c r="H20" s="91"/>
      <c r="I20" s="92"/>
      <c r="J20" s="93"/>
      <c r="K20" s="92"/>
      <c r="L20" s="92"/>
      <c r="M20" s="92"/>
      <c r="N20" s="92"/>
      <c r="O20" s="92"/>
      <c r="P20" s="92"/>
      <c r="Q20" s="92"/>
      <c r="R20" s="92"/>
    </row>
    <row r="21" spans="1:18" ht="20.5" customHeight="1">
      <c r="B21" s="59"/>
      <c r="C21" s="59"/>
      <c r="D21" s="59"/>
      <c r="I21" s="57"/>
      <c r="J21" s="58"/>
      <c r="K21" s="57"/>
      <c r="L21" s="57"/>
      <c r="M21" s="57"/>
      <c r="N21" s="57"/>
      <c r="O21" s="57"/>
      <c r="P21" s="57"/>
      <c r="Q21" s="57"/>
      <c r="R21" s="57"/>
    </row>
    <row r="22" spans="1:18" ht="15.5" customHeight="1">
      <c r="A22" s="61"/>
      <c r="B22" s="60"/>
      <c r="C22" s="60"/>
      <c r="D22" s="60"/>
      <c r="E22" s="61"/>
      <c r="F22" s="61"/>
      <c r="G22" s="61"/>
      <c r="H22" s="61"/>
      <c r="I22" s="62"/>
      <c r="J22" s="63"/>
      <c r="K22" s="62"/>
      <c r="L22" s="62"/>
      <c r="M22" s="62"/>
      <c r="N22" s="62"/>
      <c r="O22" s="62"/>
      <c r="P22" s="62"/>
      <c r="Q22" s="62"/>
      <c r="R22" s="62"/>
    </row>
    <row r="23" spans="1:18" ht="10" customHeight="1"/>
    <row r="24" spans="1:18" ht="15">
      <c r="B24" s="66" t="s">
        <v>179</v>
      </c>
      <c r="C24" s="52"/>
      <c r="D24" s="52"/>
      <c r="E24" s="208" t="s">
        <v>64</v>
      </c>
      <c r="F24" s="208"/>
      <c r="G24" s="80"/>
      <c r="H24" s="79">
        <v>2.5000000000000001E-2</v>
      </c>
      <c r="I24" s="52"/>
      <c r="J24" s="52"/>
      <c r="K24" s="52"/>
      <c r="L24" s="52"/>
      <c r="M24" s="52"/>
      <c r="N24" s="52"/>
      <c r="O24" s="52"/>
      <c r="P24" s="52"/>
      <c r="Q24" s="52"/>
      <c r="R24" s="52"/>
    </row>
    <row r="25" spans="1:18">
      <c r="B25" s="52"/>
      <c r="C25" s="52"/>
      <c r="D25" s="52"/>
      <c r="E25" s="52"/>
      <c r="F25" s="52"/>
      <c r="G25" s="52"/>
      <c r="H25" s="65"/>
      <c r="I25" s="52"/>
      <c r="J25" s="52"/>
      <c r="K25" s="52"/>
      <c r="L25" s="52"/>
      <c r="M25" s="52"/>
      <c r="N25" s="52"/>
      <c r="O25" s="52"/>
      <c r="P25" s="52"/>
      <c r="Q25" s="52"/>
      <c r="R25" s="52"/>
    </row>
    <row r="26" spans="1:18">
      <c r="B26" s="53" t="s">
        <v>50</v>
      </c>
      <c r="C26" s="52"/>
      <c r="D26" s="52"/>
      <c r="E26" s="52"/>
      <c r="F26" s="52"/>
      <c r="G26" s="52"/>
      <c r="H26" s="69">
        <v>1</v>
      </c>
      <c r="I26" s="54">
        <f t="shared" ref="I26:R26" si="2">H34</f>
        <v>2.0375000000000001</v>
      </c>
      <c r="J26" s="54">
        <f t="shared" si="2"/>
        <v>3.1515625000000003</v>
      </c>
      <c r="K26" s="54">
        <f t="shared" si="2"/>
        <v>4.3466328125000002</v>
      </c>
      <c r="L26" s="54">
        <f t="shared" si="2"/>
        <v>5.5622575310500011</v>
      </c>
      <c r="M26" s="54">
        <f t="shared" si="2"/>
        <v>7.9445140474512517</v>
      </c>
      <c r="N26" s="54">
        <f t="shared" si="2"/>
        <v>10.447861980668785</v>
      </c>
      <c r="O26" s="54">
        <f t="shared" si="2"/>
        <v>13.078405366318316</v>
      </c>
      <c r="P26" s="54">
        <f t="shared" si="2"/>
        <v>15.842554678415729</v>
      </c>
      <c r="Q26" s="54">
        <f t="shared" si="2"/>
        <v>18.747042182212549</v>
      </c>
      <c r="R26" s="54">
        <f t="shared" si="2"/>
        <v>21.798938055446108</v>
      </c>
    </row>
    <row r="27" spans="1:18">
      <c r="B27" s="53" t="s">
        <v>150</v>
      </c>
      <c r="C27" s="52"/>
      <c r="D27" s="69">
        <v>1</v>
      </c>
      <c r="E27" s="102">
        <v>0.05</v>
      </c>
      <c r="F27" s="52"/>
      <c r="G27" s="52"/>
      <c r="H27" s="54">
        <f>D27</f>
        <v>1</v>
      </c>
      <c r="I27" s="54">
        <f>H27*(1+$E$27)</f>
        <v>1.05</v>
      </c>
      <c r="J27" s="54">
        <f t="shared" ref="J27:R27" si="3">I27*(1+$E$27)</f>
        <v>1.1025</v>
      </c>
      <c r="K27" s="54">
        <f t="shared" si="3"/>
        <v>1.1576250000000001</v>
      </c>
      <c r="L27" s="54">
        <f t="shared" si="3"/>
        <v>1.2155062500000002</v>
      </c>
      <c r="M27" s="54">
        <f t="shared" si="3"/>
        <v>1.2762815625000004</v>
      </c>
      <c r="N27" s="54">
        <f t="shared" si="3"/>
        <v>1.3400956406250004</v>
      </c>
      <c r="O27" s="54">
        <f t="shared" si="3"/>
        <v>1.4071004226562505</v>
      </c>
      <c r="P27" s="54">
        <f t="shared" si="3"/>
        <v>1.477455443789063</v>
      </c>
      <c r="Q27" s="54">
        <f t="shared" si="3"/>
        <v>1.5513282159785162</v>
      </c>
      <c r="R27" s="54">
        <f t="shared" si="3"/>
        <v>1.628894626777442</v>
      </c>
    </row>
    <row r="28" spans="1:18">
      <c r="B28" s="53" t="s">
        <v>70</v>
      </c>
      <c r="C28" s="52"/>
      <c r="D28" s="52"/>
      <c r="E28" s="52"/>
      <c r="F28" s="52"/>
      <c r="G28" s="52"/>
      <c r="H28" s="74">
        <f>-H19</f>
        <v>0</v>
      </c>
      <c r="I28" s="74">
        <f t="shared" ref="I28:R28" si="4">-I19</f>
        <v>0</v>
      </c>
      <c r="J28" s="74">
        <f t="shared" si="4"/>
        <v>0</v>
      </c>
      <c r="K28" s="74">
        <f t="shared" si="4"/>
        <v>-1.0643322609999997</v>
      </c>
      <c r="L28" s="74">
        <f t="shared" si="4"/>
        <v>0</v>
      </c>
      <c r="M28" s="74">
        <f t="shared" si="4"/>
        <v>0</v>
      </c>
      <c r="N28" s="74">
        <f t="shared" si="4"/>
        <v>0</v>
      </c>
      <c r="O28" s="74">
        <f t="shared" si="4"/>
        <v>0</v>
      </c>
      <c r="P28" s="74">
        <f t="shared" si="4"/>
        <v>0</v>
      </c>
      <c r="Q28" s="74">
        <f t="shared" si="4"/>
        <v>0</v>
      </c>
      <c r="R28" s="74">
        <f t="shared" si="4"/>
        <v>0</v>
      </c>
    </row>
    <row r="29" spans="1:18">
      <c r="B29" s="53" t="s">
        <v>66</v>
      </c>
      <c r="C29" s="52"/>
      <c r="D29" s="52"/>
      <c r="E29" s="52"/>
      <c r="F29" s="52"/>
      <c r="G29" s="52"/>
      <c r="H29" s="54"/>
      <c r="I29" s="54"/>
      <c r="J29" s="54"/>
      <c r="K29" s="106">
        <v>1</v>
      </c>
      <c r="L29" s="54"/>
      <c r="M29" s="54"/>
      <c r="N29" s="54"/>
      <c r="O29" s="54"/>
      <c r="P29" s="54"/>
      <c r="Q29" s="54"/>
      <c r="R29" s="54"/>
    </row>
    <row r="30" spans="1:18">
      <c r="B30" s="53" t="s">
        <v>67</v>
      </c>
      <c r="C30" s="52"/>
      <c r="D30" s="52"/>
      <c r="E30" s="52"/>
      <c r="F30" s="52"/>
      <c r="G30" s="52"/>
      <c r="H30" s="56"/>
      <c r="I30" s="56"/>
      <c r="J30" s="56"/>
      <c r="K30" s="56"/>
      <c r="L30" s="107">
        <v>1</v>
      </c>
      <c r="M30" s="107">
        <v>1</v>
      </c>
      <c r="N30" s="107">
        <v>1</v>
      </c>
      <c r="O30" s="107">
        <v>1</v>
      </c>
      <c r="P30" s="107">
        <v>1</v>
      </c>
      <c r="Q30" s="107">
        <v>1</v>
      </c>
      <c r="R30" s="107">
        <v>1</v>
      </c>
    </row>
    <row r="31" spans="1:18">
      <c r="B31" s="53" t="s">
        <v>69</v>
      </c>
      <c r="C31" s="52"/>
      <c r="D31" s="52"/>
      <c r="E31" s="52"/>
      <c r="F31" s="52"/>
      <c r="G31" s="52"/>
      <c r="H31" s="54">
        <f>SUM(H26:H30)</f>
        <v>2</v>
      </c>
      <c r="I31" s="54">
        <f t="shared" ref="I31:R31" si="5">SUM(I26:I30)</f>
        <v>3.0875000000000004</v>
      </c>
      <c r="J31" s="54">
        <f t="shared" si="5"/>
        <v>4.2540624999999999</v>
      </c>
      <c r="K31" s="54">
        <f t="shared" si="5"/>
        <v>5.4399255515000009</v>
      </c>
      <c r="L31" s="54">
        <f t="shared" si="5"/>
        <v>7.7777637810500018</v>
      </c>
      <c r="M31" s="54">
        <f t="shared" si="5"/>
        <v>10.220795609951253</v>
      </c>
      <c r="N31" s="54">
        <f t="shared" si="5"/>
        <v>12.787957621293785</v>
      </c>
      <c r="O31" s="54">
        <f t="shared" si="5"/>
        <v>15.485505788974567</v>
      </c>
      <c r="P31" s="54">
        <f t="shared" si="5"/>
        <v>18.320010122204792</v>
      </c>
      <c r="Q31" s="54">
        <f t="shared" si="5"/>
        <v>21.298370398191064</v>
      </c>
      <c r="R31" s="54">
        <f t="shared" si="5"/>
        <v>24.427832682223549</v>
      </c>
    </row>
    <row r="32" spans="1:18" ht="5" customHeight="1">
      <c r="B32" s="53"/>
      <c r="C32" s="52"/>
      <c r="D32" s="52"/>
      <c r="E32" s="52"/>
      <c r="F32" s="52"/>
      <c r="G32" s="52"/>
      <c r="H32" s="54"/>
      <c r="I32" s="54"/>
      <c r="J32" s="54"/>
      <c r="K32" s="54"/>
      <c r="L32" s="54"/>
      <c r="M32" s="54"/>
      <c r="N32" s="54"/>
      <c r="O32" s="54"/>
      <c r="P32" s="54"/>
      <c r="Q32" s="54"/>
      <c r="R32" s="54"/>
    </row>
    <row r="33" spans="1:18">
      <c r="B33" s="109" t="s">
        <v>73</v>
      </c>
      <c r="C33" s="55"/>
      <c r="D33" s="55"/>
      <c r="E33" s="55"/>
      <c r="F33" s="55"/>
      <c r="G33" s="55"/>
      <c r="H33" s="56">
        <f t="shared" ref="H33:R33" si="6">(H31+H26)/2*$H$24</f>
        <v>3.7500000000000006E-2</v>
      </c>
      <c r="I33" s="56">
        <f t="shared" si="6"/>
        <v>6.4062500000000008E-2</v>
      </c>
      <c r="J33" s="56">
        <f t="shared" si="6"/>
        <v>9.2570312500000015E-2</v>
      </c>
      <c r="K33" s="56">
        <f t="shared" si="6"/>
        <v>0.12233197955000003</v>
      </c>
      <c r="L33" s="56">
        <f t="shared" si="6"/>
        <v>0.16675026640125004</v>
      </c>
      <c r="M33" s="56">
        <f t="shared" si="6"/>
        <v>0.2270663707175313</v>
      </c>
      <c r="N33" s="56">
        <f t="shared" si="6"/>
        <v>0.29044774502453213</v>
      </c>
      <c r="O33" s="56">
        <f t="shared" si="6"/>
        <v>0.35704888944116109</v>
      </c>
      <c r="P33" s="56">
        <f t="shared" si="6"/>
        <v>0.42703206000775656</v>
      </c>
      <c r="Q33" s="56">
        <f t="shared" si="6"/>
        <v>0.50056765725504515</v>
      </c>
      <c r="R33" s="56">
        <f t="shared" si="6"/>
        <v>0.57783463422087067</v>
      </c>
    </row>
    <row r="34" spans="1:18">
      <c r="B34" s="52"/>
      <c r="C34" s="108" t="s">
        <v>68</v>
      </c>
      <c r="D34" s="52"/>
      <c r="E34" s="52"/>
      <c r="F34" s="52"/>
      <c r="G34" s="52"/>
      <c r="H34" s="54">
        <f t="shared" ref="H34:R34" si="7">H31+H33</f>
        <v>2.0375000000000001</v>
      </c>
      <c r="I34" s="54">
        <f t="shared" si="7"/>
        <v>3.1515625000000003</v>
      </c>
      <c r="J34" s="54">
        <f t="shared" si="7"/>
        <v>4.3466328125000002</v>
      </c>
      <c r="K34" s="54">
        <f t="shared" si="7"/>
        <v>5.5622575310500011</v>
      </c>
      <c r="L34" s="54">
        <f t="shared" si="7"/>
        <v>7.9445140474512517</v>
      </c>
      <c r="M34" s="54">
        <f t="shared" si="7"/>
        <v>10.447861980668785</v>
      </c>
      <c r="N34" s="54">
        <f t="shared" si="7"/>
        <v>13.078405366318316</v>
      </c>
      <c r="O34" s="54">
        <f t="shared" si="7"/>
        <v>15.842554678415729</v>
      </c>
      <c r="P34" s="54">
        <f t="shared" si="7"/>
        <v>18.747042182212549</v>
      </c>
      <c r="Q34" s="54">
        <f t="shared" si="7"/>
        <v>21.798938055446108</v>
      </c>
      <c r="R34" s="54">
        <f t="shared" si="7"/>
        <v>25.00566731644442</v>
      </c>
    </row>
    <row r="35" spans="1:18">
      <c r="B35" s="52"/>
      <c r="C35" s="52"/>
      <c r="D35" s="52"/>
      <c r="E35" s="52"/>
      <c r="F35" s="52"/>
      <c r="G35" s="52"/>
      <c r="H35" s="52"/>
      <c r="I35" s="52"/>
      <c r="J35" s="52"/>
      <c r="K35" s="52"/>
      <c r="L35" s="52"/>
      <c r="M35" s="52"/>
      <c r="N35" s="52"/>
      <c r="O35" s="52"/>
      <c r="P35" s="52"/>
      <c r="Q35" s="52"/>
      <c r="R35" s="52"/>
    </row>
    <row r="37" spans="1:18" ht="3.5" customHeight="1">
      <c r="N37" s="50"/>
    </row>
    <row r="39" spans="1:18">
      <c r="O39" s="73"/>
      <c r="P39" s="50"/>
      <c r="Q39" s="50"/>
    </row>
    <row r="40" spans="1:18" ht="15" thickBot="1">
      <c r="A40" s="64"/>
      <c r="B40" s="64"/>
      <c r="C40" s="64"/>
      <c r="D40" s="64"/>
      <c r="E40" s="64"/>
      <c r="F40" s="64"/>
      <c r="G40" s="64"/>
      <c r="H40" s="64"/>
      <c r="I40" s="64"/>
      <c r="J40" s="64"/>
      <c r="K40" s="64"/>
      <c r="L40" s="64"/>
      <c r="M40" s="64"/>
      <c r="N40" s="64"/>
      <c r="O40" s="64"/>
      <c r="P40" s="64"/>
      <c r="Q40" s="64"/>
      <c r="R40" s="64"/>
    </row>
  </sheetData>
  <mergeCells count="5">
    <mergeCell ref="E7:F7"/>
    <mergeCell ref="J7:K7"/>
    <mergeCell ref="H10:R10"/>
    <mergeCell ref="B19:D19"/>
    <mergeCell ref="E24:F24"/>
  </mergeCells>
  <pageMargins left="0.5" right="0.42" top="0.48" bottom="0.53" header="0.31496062992125984" footer="0.31496062992125984"/>
  <pageSetup orientation="landscape"/>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4"/>
  <sheetViews>
    <sheetView workbookViewId="0">
      <selection activeCell="I7" sqref="I7"/>
    </sheetView>
  </sheetViews>
  <sheetFormatPr baseColWidth="10" defaultColWidth="8.83203125" defaultRowHeight="14" x14ac:dyDescent="0"/>
  <cols>
    <col min="1" max="1" width="1.83203125" customWidth="1"/>
    <col min="2" max="2" width="7.5" style="75" customWidth="1"/>
    <col min="3" max="3" width="8.83203125" style="75" customWidth="1"/>
    <col min="4" max="4" width="30.83203125" style="75" customWidth="1"/>
    <col min="5" max="5" width="8.83203125" style="75" customWidth="1"/>
  </cols>
  <sheetData>
    <row r="1" spans="2:5" ht="18">
      <c r="B1" s="182" t="s">
        <v>156</v>
      </c>
    </row>
    <row r="2" spans="2:5" s="51" customFormat="1">
      <c r="B2" s="75"/>
      <c r="C2" s="215" t="s">
        <v>158</v>
      </c>
      <c r="D2" s="215"/>
      <c r="E2" s="215"/>
    </row>
    <row r="3" spans="2:5">
      <c r="B3" s="50" t="s">
        <v>147</v>
      </c>
    </row>
    <row r="4" spans="2:5" s="51" customFormat="1">
      <c r="B4" s="75"/>
      <c r="C4" s="75"/>
      <c r="D4" s="75"/>
      <c r="E4" s="75"/>
    </row>
    <row r="5" spans="2:5" s="51" customFormat="1">
      <c r="B5" s="75"/>
      <c r="C5" s="75"/>
      <c r="D5" s="75"/>
      <c r="E5" s="75"/>
    </row>
    <row r="6" spans="2:5" s="51" customFormat="1">
      <c r="B6" s="75"/>
      <c r="C6" s="75"/>
      <c r="D6" s="75"/>
      <c r="E6" s="75"/>
    </row>
    <row r="8" spans="2:5">
      <c r="B8" s="129"/>
      <c r="C8" s="130"/>
      <c r="D8" s="131"/>
      <c r="E8" s="150" t="s">
        <v>74</v>
      </c>
    </row>
    <row r="9" spans="2:5" s="51" customFormat="1">
      <c r="B9" s="129"/>
      <c r="C9" s="130"/>
      <c r="D9" s="131"/>
      <c r="E9" s="161"/>
    </row>
    <row r="10" spans="2:5" ht="15" thickBot="1">
      <c r="B10" s="172"/>
      <c r="C10" s="172"/>
      <c r="D10" s="131"/>
      <c r="E10" s="161" t="s">
        <v>75</v>
      </c>
    </row>
    <row r="11" spans="2:5" ht="15" thickBot="1">
      <c r="B11" s="213"/>
      <c r="C11" s="214"/>
      <c r="D11" s="132"/>
      <c r="E11" s="173" t="s">
        <v>76</v>
      </c>
    </row>
    <row r="12" spans="2:5" ht="15" thickBot="1">
      <c r="B12" s="133" t="s">
        <v>77</v>
      </c>
      <c r="C12" s="134"/>
      <c r="D12" s="135" t="s">
        <v>78</v>
      </c>
      <c r="E12" s="136" t="s">
        <v>79</v>
      </c>
    </row>
    <row r="13" spans="2:5">
      <c r="B13" s="174" t="s">
        <v>80</v>
      </c>
      <c r="C13" s="175"/>
      <c r="D13" s="176" t="s">
        <v>81</v>
      </c>
      <c r="E13" s="161"/>
    </row>
    <row r="14" spans="2:5">
      <c r="B14" s="137"/>
      <c r="C14" s="138">
        <v>304</v>
      </c>
      <c r="D14" s="139" t="s">
        <v>82</v>
      </c>
      <c r="E14" s="140"/>
    </row>
    <row r="15" spans="2:5">
      <c r="B15" s="137"/>
      <c r="C15" s="141">
        <v>304.10000000000002</v>
      </c>
      <c r="D15" s="142" t="s">
        <v>83</v>
      </c>
      <c r="E15" s="143">
        <v>30</v>
      </c>
    </row>
    <row r="16" spans="2:5">
      <c r="B16" s="137"/>
      <c r="C16" s="141">
        <v>304.2</v>
      </c>
      <c r="D16" s="142" t="s">
        <v>84</v>
      </c>
      <c r="E16" s="143">
        <v>40</v>
      </c>
    </row>
    <row r="17" spans="2:5">
      <c r="B17" s="137"/>
      <c r="C17" s="141">
        <v>304.3</v>
      </c>
      <c r="D17" s="142" t="s">
        <v>85</v>
      </c>
      <c r="E17" s="143">
        <v>40</v>
      </c>
    </row>
    <row r="18" spans="2:5">
      <c r="B18" s="137"/>
      <c r="C18" s="141">
        <v>304.39999999999998</v>
      </c>
      <c r="D18" s="142" t="s">
        <v>86</v>
      </c>
      <c r="E18" s="143">
        <v>50</v>
      </c>
    </row>
    <row r="19" spans="2:5">
      <c r="B19" s="137"/>
      <c r="C19" s="141">
        <v>304.5</v>
      </c>
      <c r="D19" s="142" t="s">
        <v>87</v>
      </c>
      <c r="E19" s="143">
        <v>25</v>
      </c>
    </row>
    <row r="20" spans="2:5">
      <c r="B20" s="144"/>
      <c r="C20" s="145">
        <v>305</v>
      </c>
      <c r="D20" s="146" t="s">
        <v>88</v>
      </c>
      <c r="E20" s="143"/>
    </row>
    <row r="21" spans="2:5">
      <c r="B21" s="144"/>
      <c r="C21" s="141">
        <v>305.10000000000002</v>
      </c>
      <c r="D21" s="142" t="s">
        <v>89</v>
      </c>
      <c r="E21" s="143">
        <v>35</v>
      </c>
    </row>
    <row r="22" spans="2:5">
      <c r="B22" s="144"/>
      <c r="C22" s="141">
        <v>305.2</v>
      </c>
      <c r="D22" s="142" t="s">
        <v>90</v>
      </c>
      <c r="E22" s="143">
        <v>60</v>
      </c>
    </row>
    <row r="23" spans="2:5">
      <c r="B23" s="144"/>
      <c r="C23" s="141">
        <v>305.3</v>
      </c>
      <c r="D23" s="142" t="s">
        <v>91</v>
      </c>
      <c r="E23" s="143">
        <v>75</v>
      </c>
    </row>
    <row r="24" spans="2:5">
      <c r="B24" s="144"/>
      <c r="C24" s="145">
        <v>306</v>
      </c>
      <c r="D24" s="146" t="s">
        <v>92</v>
      </c>
      <c r="E24" s="143"/>
    </row>
    <row r="25" spans="2:5">
      <c r="B25" s="144"/>
      <c r="C25" s="141">
        <v>306.10000000000002</v>
      </c>
      <c r="D25" s="142" t="s">
        <v>89</v>
      </c>
      <c r="E25" s="143">
        <v>35</v>
      </c>
    </row>
    <row r="26" spans="2:5">
      <c r="B26" s="144"/>
      <c r="C26" s="141">
        <v>306.2</v>
      </c>
      <c r="D26" s="142" t="s">
        <v>91</v>
      </c>
      <c r="E26" s="143">
        <v>60</v>
      </c>
    </row>
    <row r="27" spans="2:5">
      <c r="B27" s="144"/>
      <c r="C27" s="145">
        <v>307</v>
      </c>
      <c r="D27" s="146" t="s">
        <v>93</v>
      </c>
      <c r="E27" s="143">
        <v>40</v>
      </c>
    </row>
    <row r="28" spans="2:5">
      <c r="B28" s="144"/>
      <c r="C28" s="145">
        <v>309</v>
      </c>
      <c r="D28" s="146" t="s">
        <v>94</v>
      </c>
      <c r="E28" s="143"/>
    </row>
    <row r="29" spans="2:5">
      <c r="B29" s="144"/>
      <c r="C29" s="141">
        <v>309.10000000000002</v>
      </c>
      <c r="D29" s="142" t="s">
        <v>95</v>
      </c>
      <c r="E29" s="143">
        <v>75</v>
      </c>
    </row>
    <row r="30" spans="2:5">
      <c r="B30" s="144"/>
      <c r="C30" s="141">
        <v>309.2</v>
      </c>
      <c r="D30" s="142" t="s">
        <v>96</v>
      </c>
      <c r="E30" s="143">
        <v>75</v>
      </c>
    </row>
    <row r="31" spans="2:5">
      <c r="B31" s="144"/>
      <c r="C31" s="141">
        <v>309.3</v>
      </c>
      <c r="D31" s="142" t="s">
        <v>97</v>
      </c>
      <c r="E31" s="143">
        <v>60</v>
      </c>
    </row>
    <row r="32" spans="2:5">
      <c r="B32" s="144"/>
      <c r="C32" s="141">
        <v>309.39999999999998</v>
      </c>
      <c r="D32" s="142" t="s">
        <v>98</v>
      </c>
      <c r="E32" s="143">
        <v>50</v>
      </c>
    </row>
    <row r="33" spans="2:5">
      <c r="B33" s="144"/>
      <c r="C33" s="141">
        <v>309.5</v>
      </c>
      <c r="D33" s="142" t="s">
        <v>99</v>
      </c>
      <c r="E33" s="143">
        <v>50</v>
      </c>
    </row>
    <row r="34" spans="2:5">
      <c r="B34" s="144"/>
      <c r="C34" s="141">
        <v>309.60000000000002</v>
      </c>
      <c r="D34" s="142" t="s">
        <v>100</v>
      </c>
      <c r="E34" s="143">
        <v>20</v>
      </c>
    </row>
    <row r="35" spans="2:5">
      <c r="B35" s="144"/>
      <c r="C35" s="145">
        <v>339</v>
      </c>
      <c r="D35" s="147" t="s">
        <v>101</v>
      </c>
      <c r="E35" s="143">
        <v>25</v>
      </c>
    </row>
    <row r="36" spans="2:5">
      <c r="B36" s="144"/>
      <c r="C36" s="148"/>
      <c r="D36" s="149"/>
      <c r="E36" s="150"/>
    </row>
    <row r="37" spans="2:5">
      <c r="B37" s="177" t="s">
        <v>102</v>
      </c>
      <c r="C37" s="178"/>
      <c r="D37" s="179" t="s">
        <v>103</v>
      </c>
      <c r="E37" s="161"/>
    </row>
    <row r="38" spans="2:5">
      <c r="B38" s="144"/>
      <c r="C38" s="138">
        <v>304</v>
      </c>
      <c r="D38" s="139" t="s">
        <v>82</v>
      </c>
      <c r="E38" s="140"/>
    </row>
    <row r="39" spans="2:5">
      <c r="B39" s="144"/>
      <c r="C39" s="141">
        <v>304.10000000000002</v>
      </c>
      <c r="D39" s="142" t="s">
        <v>83</v>
      </c>
      <c r="E39" s="143">
        <v>30</v>
      </c>
    </row>
    <row r="40" spans="2:5">
      <c r="B40" s="144"/>
      <c r="C40" s="141">
        <v>304.2</v>
      </c>
      <c r="D40" s="142" t="s">
        <v>84</v>
      </c>
      <c r="E40" s="143">
        <v>40</v>
      </c>
    </row>
    <row r="41" spans="2:5">
      <c r="B41" s="144"/>
      <c r="C41" s="141">
        <v>304.3</v>
      </c>
      <c r="D41" s="142" t="s">
        <v>85</v>
      </c>
      <c r="E41" s="143">
        <v>40</v>
      </c>
    </row>
    <row r="42" spans="2:5">
      <c r="B42" s="144"/>
      <c r="C42" s="141">
        <v>304.39999999999998</v>
      </c>
      <c r="D42" s="142" t="s">
        <v>86</v>
      </c>
      <c r="E42" s="143">
        <v>50</v>
      </c>
    </row>
    <row r="43" spans="2:5">
      <c r="B43" s="144"/>
      <c r="C43" s="141">
        <v>304.5</v>
      </c>
      <c r="D43" s="142" t="s">
        <v>87</v>
      </c>
      <c r="E43" s="143">
        <v>25</v>
      </c>
    </row>
    <row r="44" spans="2:5">
      <c r="B44" s="144"/>
      <c r="C44" s="145">
        <v>310</v>
      </c>
      <c r="D44" s="146" t="s">
        <v>104</v>
      </c>
      <c r="E44" s="143">
        <v>25</v>
      </c>
    </row>
    <row r="45" spans="2:5">
      <c r="B45" s="144"/>
      <c r="C45" s="145">
        <v>311</v>
      </c>
      <c r="D45" s="146" t="s">
        <v>105</v>
      </c>
      <c r="E45" s="143"/>
    </row>
    <row r="46" spans="2:5">
      <c r="B46" s="144"/>
      <c r="C46" s="141">
        <v>311.10000000000002</v>
      </c>
      <c r="D46" s="142" t="s">
        <v>106</v>
      </c>
      <c r="E46" s="143">
        <v>25</v>
      </c>
    </row>
    <row r="47" spans="2:5">
      <c r="B47" s="144"/>
      <c r="C47" s="141">
        <v>311.2</v>
      </c>
      <c r="D47" s="142" t="s">
        <v>107</v>
      </c>
      <c r="E47" s="143">
        <v>25</v>
      </c>
    </row>
    <row r="48" spans="2:5">
      <c r="B48" s="144"/>
      <c r="C48" s="141">
        <v>311.3</v>
      </c>
      <c r="D48" s="142" t="s">
        <v>108</v>
      </c>
      <c r="E48" s="143">
        <v>25</v>
      </c>
    </row>
    <row r="49" spans="2:5">
      <c r="B49" s="144"/>
      <c r="C49" s="145">
        <v>339</v>
      </c>
      <c r="D49" s="147" t="s">
        <v>109</v>
      </c>
      <c r="E49" s="143">
        <v>25</v>
      </c>
    </row>
    <row r="50" spans="2:5">
      <c r="B50" s="144"/>
      <c r="C50" s="148"/>
      <c r="D50" s="149"/>
      <c r="E50" s="150"/>
    </row>
    <row r="51" spans="2:5">
      <c r="B51" s="177" t="s">
        <v>110</v>
      </c>
      <c r="C51" s="178"/>
      <c r="D51" s="179" t="s">
        <v>111</v>
      </c>
      <c r="E51" s="161"/>
    </row>
    <row r="52" spans="2:5">
      <c r="B52" s="144"/>
      <c r="C52" s="138">
        <v>304</v>
      </c>
      <c r="D52" s="139" t="s">
        <v>82</v>
      </c>
      <c r="E52" s="140"/>
    </row>
    <row r="53" spans="2:5">
      <c r="B53" s="144"/>
      <c r="C53" s="141">
        <v>304.10000000000002</v>
      </c>
      <c r="D53" s="142" t="s">
        <v>83</v>
      </c>
      <c r="E53" s="143">
        <v>30</v>
      </c>
    </row>
    <row r="54" spans="2:5">
      <c r="B54" s="144"/>
      <c r="C54" s="141">
        <v>304.2</v>
      </c>
      <c r="D54" s="142" t="s">
        <v>84</v>
      </c>
      <c r="E54" s="143">
        <v>40</v>
      </c>
    </row>
    <row r="55" spans="2:5">
      <c r="B55" s="144"/>
      <c r="C55" s="141">
        <v>304.3</v>
      </c>
      <c r="D55" s="142" t="s">
        <v>85</v>
      </c>
      <c r="E55" s="143">
        <v>40</v>
      </c>
    </row>
    <row r="56" spans="2:5">
      <c r="B56" s="144"/>
      <c r="C56" s="141">
        <v>304.39999999999998</v>
      </c>
      <c r="D56" s="142" t="s">
        <v>86</v>
      </c>
      <c r="E56" s="143">
        <v>50</v>
      </c>
    </row>
    <row r="57" spans="2:5">
      <c r="B57" s="144"/>
      <c r="C57" s="141">
        <v>304.5</v>
      </c>
      <c r="D57" s="142" t="s">
        <v>87</v>
      </c>
      <c r="E57" s="143">
        <v>25</v>
      </c>
    </row>
    <row r="58" spans="2:5">
      <c r="B58" s="144"/>
      <c r="C58" s="151">
        <v>320</v>
      </c>
      <c r="D58" s="146" t="s">
        <v>112</v>
      </c>
      <c r="E58" s="143"/>
    </row>
    <row r="59" spans="2:5">
      <c r="B59" s="144"/>
      <c r="C59" s="141">
        <v>320.10000000000002</v>
      </c>
      <c r="D59" s="142" t="s">
        <v>113</v>
      </c>
      <c r="E59" s="143">
        <v>30</v>
      </c>
    </row>
    <row r="60" spans="2:5">
      <c r="B60" s="144"/>
      <c r="C60" s="141">
        <v>320.2</v>
      </c>
      <c r="D60" s="142" t="s">
        <v>114</v>
      </c>
      <c r="E60" s="143">
        <v>15</v>
      </c>
    </row>
    <row r="61" spans="2:5">
      <c r="B61" s="144"/>
      <c r="C61" s="141">
        <v>320.3</v>
      </c>
      <c r="D61" s="142" t="s">
        <v>115</v>
      </c>
      <c r="E61" s="143">
        <v>15</v>
      </c>
    </row>
    <row r="62" spans="2:5">
      <c r="B62" s="144"/>
      <c r="C62" s="141">
        <v>320.39999999999998</v>
      </c>
      <c r="D62" s="142" t="s">
        <v>116</v>
      </c>
      <c r="E62" s="143">
        <v>20</v>
      </c>
    </row>
    <row r="63" spans="2:5">
      <c r="B63" s="144"/>
      <c r="C63" s="145">
        <v>339</v>
      </c>
      <c r="D63" s="147" t="s">
        <v>117</v>
      </c>
      <c r="E63" s="143">
        <v>25</v>
      </c>
    </row>
    <row r="64" spans="2:5">
      <c r="B64" s="144"/>
      <c r="C64" s="148"/>
      <c r="D64" s="149"/>
      <c r="E64" s="140"/>
    </row>
    <row r="65" spans="2:5">
      <c r="B65" s="177" t="s">
        <v>118</v>
      </c>
      <c r="C65" s="178"/>
      <c r="D65" s="179" t="s">
        <v>157</v>
      </c>
      <c r="E65" s="161"/>
    </row>
    <row r="66" spans="2:5">
      <c r="B66" s="144"/>
      <c r="C66" s="138">
        <v>304</v>
      </c>
      <c r="D66" s="139" t="s">
        <v>82</v>
      </c>
      <c r="E66" s="140"/>
    </row>
    <row r="67" spans="2:5">
      <c r="B67" s="144"/>
      <c r="C67" s="141">
        <v>304.10000000000002</v>
      </c>
      <c r="D67" s="142" t="s">
        <v>83</v>
      </c>
      <c r="E67" s="143">
        <v>30</v>
      </c>
    </row>
    <row r="68" spans="2:5">
      <c r="B68" s="144"/>
      <c r="C68" s="141">
        <v>304.2</v>
      </c>
      <c r="D68" s="142" t="s">
        <v>84</v>
      </c>
      <c r="E68" s="143">
        <v>40</v>
      </c>
    </row>
    <row r="69" spans="2:5">
      <c r="B69" s="144"/>
      <c r="C69" s="141">
        <v>304.3</v>
      </c>
      <c r="D69" s="142" t="s">
        <v>85</v>
      </c>
      <c r="E69" s="143">
        <v>40</v>
      </c>
    </row>
    <row r="70" spans="2:5">
      <c r="B70" s="144"/>
      <c r="C70" s="141">
        <v>304.39999999999998</v>
      </c>
      <c r="D70" s="142" t="s">
        <v>86</v>
      </c>
      <c r="E70" s="143">
        <v>50</v>
      </c>
    </row>
    <row r="71" spans="2:5">
      <c r="B71" s="144"/>
      <c r="C71" s="141">
        <v>304.5</v>
      </c>
      <c r="D71" s="142" t="s">
        <v>87</v>
      </c>
      <c r="E71" s="143">
        <v>25</v>
      </c>
    </row>
    <row r="72" spans="2:5">
      <c r="B72" s="144"/>
      <c r="C72" s="145">
        <v>330</v>
      </c>
      <c r="D72" s="146" t="s">
        <v>119</v>
      </c>
      <c r="E72" s="143"/>
    </row>
    <row r="73" spans="2:5">
      <c r="B73" s="144"/>
      <c r="C73" s="141">
        <v>330.1</v>
      </c>
      <c r="D73" s="142" t="s">
        <v>120</v>
      </c>
      <c r="E73" s="143">
        <v>60</v>
      </c>
    </row>
    <row r="74" spans="2:5" ht="15" thickBot="1">
      <c r="B74" s="152"/>
      <c r="C74" s="153">
        <v>330.2</v>
      </c>
      <c r="D74" s="154" t="s">
        <v>121</v>
      </c>
      <c r="E74" s="155">
        <v>50</v>
      </c>
    </row>
    <row r="75" spans="2:5">
      <c r="B75" s="180"/>
      <c r="C75" s="156"/>
      <c r="D75" s="157"/>
      <c r="E75" s="158"/>
    </row>
    <row r="76" spans="2:5">
      <c r="B76" s="177" t="s">
        <v>118</v>
      </c>
      <c r="C76" s="159"/>
      <c r="D76" s="179" t="s">
        <v>122</v>
      </c>
      <c r="E76" s="140"/>
    </row>
    <row r="77" spans="2:5">
      <c r="B77" s="144"/>
      <c r="C77" s="138">
        <v>331</v>
      </c>
      <c r="D77" s="160" t="s">
        <v>123</v>
      </c>
      <c r="E77" s="140"/>
    </row>
    <row r="78" spans="2:5">
      <c r="B78" s="144"/>
      <c r="C78" s="141">
        <v>331.1</v>
      </c>
      <c r="D78" s="142" t="s">
        <v>95</v>
      </c>
      <c r="E78" s="143">
        <v>75</v>
      </c>
    </row>
    <row r="79" spans="2:5">
      <c r="B79" s="144"/>
      <c r="C79" s="141">
        <v>331.2</v>
      </c>
      <c r="D79" s="142" t="s">
        <v>96</v>
      </c>
      <c r="E79" s="143">
        <v>75</v>
      </c>
    </row>
    <row r="80" spans="2:5">
      <c r="B80" s="144"/>
      <c r="C80" s="141">
        <v>331.3</v>
      </c>
      <c r="D80" s="142" t="s">
        <v>97</v>
      </c>
      <c r="E80" s="143">
        <v>60</v>
      </c>
    </row>
    <row r="81" spans="2:5">
      <c r="B81" s="144"/>
      <c r="C81" s="141">
        <v>331.4</v>
      </c>
      <c r="D81" s="142" t="s">
        <v>98</v>
      </c>
      <c r="E81" s="143">
        <v>50</v>
      </c>
    </row>
    <row r="82" spans="2:5">
      <c r="B82" s="144"/>
      <c r="C82" s="141">
        <v>331.5</v>
      </c>
      <c r="D82" s="142" t="s">
        <v>99</v>
      </c>
      <c r="E82" s="143">
        <v>50</v>
      </c>
    </row>
    <row r="83" spans="2:5">
      <c r="B83" s="144"/>
      <c r="C83" s="141">
        <v>331.6</v>
      </c>
      <c r="D83" s="142" t="s">
        <v>100</v>
      </c>
      <c r="E83" s="143">
        <v>20</v>
      </c>
    </row>
    <row r="84" spans="2:5">
      <c r="B84" s="144"/>
      <c r="C84" s="145">
        <v>333</v>
      </c>
      <c r="D84" s="146" t="s">
        <v>124</v>
      </c>
      <c r="E84" s="143">
        <v>50</v>
      </c>
    </row>
    <row r="85" spans="2:5">
      <c r="B85" s="144"/>
      <c r="C85" s="145">
        <v>334</v>
      </c>
      <c r="D85" s="146" t="s">
        <v>125</v>
      </c>
      <c r="E85" s="143">
        <v>25</v>
      </c>
    </row>
    <row r="86" spans="2:5">
      <c r="B86" s="144"/>
      <c r="C86" s="145">
        <v>335</v>
      </c>
      <c r="D86" s="146" t="s">
        <v>126</v>
      </c>
      <c r="E86" s="143">
        <v>50</v>
      </c>
    </row>
    <row r="87" spans="2:5">
      <c r="B87" s="144"/>
      <c r="C87" s="145">
        <v>339</v>
      </c>
      <c r="D87" s="146" t="s">
        <v>127</v>
      </c>
      <c r="E87" s="143">
        <v>25</v>
      </c>
    </row>
    <row r="88" spans="2:5">
      <c r="B88" s="144"/>
      <c r="C88" s="148"/>
      <c r="D88" s="149"/>
      <c r="E88" s="161"/>
    </row>
    <row r="89" spans="2:5">
      <c r="B89" s="177" t="s">
        <v>128</v>
      </c>
      <c r="C89" s="178"/>
      <c r="D89" s="179" t="s">
        <v>129</v>
      </c>
      <c r="E89" s="161"/>
    </row>
    <row r="90" spans="2:5">
      <c r="B90" s="144"/>
      <c r="C90" s="138">
        <v>304</v>
      </c>
      <c r="D90" s="139" t="s">
        <v>82</v>
      </c>
      <c r="E90" s="140"/>
    </row>
    <row r="91" spans="2:5">
      <c r="B91" s="144"/>
      <c r="C91" s="141">
        <v>304.10000000000002</v>
      </c>
      <c r="D91" s="142" t="s">
        <v>83</v>
      </c>
      <c r="E91" s="143">
        <v>30</v>
      </c>
    </row>
    <row r="92" spans="2:5">
      <c r="B92" s="144"/>
      <c r="C92" s="141">
        <v>304.2</v>
      </c>
      <c r="D92" s="142" t="s">
        <v>84</v>
      </c>
      <c r="E92" s="143">
        <v>40</v>
      </c>
    </row>
    <row r="93" spans="2:5">
      <c r="B93" s="144"/>
      <c r="C93" s="141">
        <v>304.3</v>
      </c>
      <c r="D93" s="142" t="s">
        <v>85</v>
      </c>
      <c r="E93" s="143">
        <v>40</v>
      </c>
    </row>
    <row r="94" spans="2:5">
      <c r="B94" s="144"/>
      <c r="C94" s="141">
        <v>304.39999999999998</v>
      </c>
      <c r="D94" s="142" t="s">
        <v>86</v>
      </c>
      <c r="E94" s="143">
        <v>50</v>
      </c>
    </row>
    <row r="95" spans="2:5">
      <c r="B95" s="162"/>
      <c r="C95" s="141">
        <v>304.5</v>
      </c>
      <c r="D95" s="142" t="s">
        <v>87</v>
      </c>
      <c r="E95" s="143">
        <v>25</v>
      </c>
    </row>
    <row r="96" spans="2:5">
      <c r="B96" s="144"/>
      <c r="C96" s="145">
        <v>340</v>
      </c>
      <c r="D96" s="146" t="s">
        <v>130</v>
      </c>
      <c r="E96" s="143">
        <v>20</v>
      </c>
    </row>
    <row r="97" spans="2:5">
      <c r="B97" s="144"/>
      <c r="C97" s="145">
        <v>349</v>
      </c>
      <c r="D97" s="146" t="s">
        <v>131</v>
      </c>
      <c r="E97" s="143">
        <v>5</v>
      </c>
    </row>
    <row r="98" spans="2:5">
      <c r="B98" s="137"/>
      <c r="C98" s="145">
        <v>341</v>
      </c>
      <c r="D98" s="163" t="s">
        <v>132</v>
      </c>
      <c r="E98" s="164">
        <v>7</v>
      </c>
    </row>
    <row r="99" spans="2:5">
      <c r="B99" s="144"/>
      <c r="C99" s="145">
        <v>342</v>
      </c>
      <c r="D99" s="146" t="s">
        <v>133</v>
      </c>
      <c r="E99" s="143">
        <v>20</v>
      </c>
    </row>
    <row r="100" spans="2:5">
      <c r="B100" s="144"/>
      <c r="C100" s="145">
        <v>343</v>
      </c>
      <c r="D100" s="146" t="s">
        <v>134</v>
      </c>
      <c r="E100" s="143">
        <v>15</v>
      </c>
    </row>
    <row r="101" spans="2:5">
      <c r="B101" s="144"/>
      <c r="C101" s="145">
        <v>344</v>
      </c>
      <c r="D101" s="146" t="s">
        <v>135</v>
      </c>
      <c r="E101" s="143">
        <v>15</v>
      </c>
    </row>
    <row r="102" spans="2:5">
      <c r="B102" s="137"/>
      <c r="C102" s="145">
        <v>345</v>
      </c>
      <c r="D102" s="163" t="s">
        <v>136</v>
      </c>
      <c r="E102" s="143">
        <v>15</v>
      </c>
    </row>
    <row r="103" spans="2:5">
      <c r="B103" s="144"/>
      <c r="C103" s="145">
        <v>346</v>
      </c>
      <c r="D103" s="146" t="s">
        <v>137</v>
      </c>
      <c r="E103" s="143">
        <v>10</v>
      </c>
    </row>
    <row r="104" spans="2:5">
      <c r="B104" s="144"/>
      <c r="C104" s="141">
        <v>346.1</v>
      </c>
      <c r="D104" s="142" t="s">
        <v>138</v>
      </c>
      <c r="E104" s="143">
        <v>10</v>
      </c>
    </row>
    <row r="105" spans="2:5">
      <c r="B105" s="144"/>
      <c r="C105" s="141">
        <v>346.2</v>
      </c>
      <c r="D105" s="142" t="s">
        <v>139</v>
      </c>
      <c r="E105" s="143">
        <v>10</v>
      </c>
    </row>
    <row r="106" spans="2:5">
      <c r="B106" s="144"/>
      <c r="C106" s="145">
        <v>347</v>
      </c>
      <c r="D106" s="146" t="s">
        <v>140</v>
      </c>
      <c r="E106" s="143">
        <v>20</v>
      </c>
    </row>
    <row r="107" spans="2:5">
      <c r="B107" s="144"/>
      <c r="C107" s="148"/>
      <c r="D107" s="149"/>
      <c r="E107" s="140"/>
    </row>
    <row r="108" spans="2:5">
      <c r="B108" s="177" t="s">
        <v>141</v>
      </c>
      <c r="C108" s="178"/>
      <c r="D108" s="181" t="s">
        <v>142</v>
      </c>
      <c r="E108" s="161"/>
    </row>
    <row r="109" spans="2:5" ht="16">
      <c r="B109" s="144"/>
      <c r="C109" s="165">
        <v>348</v>
      </c>
      <c r="D109" s="146" t="s">
        <v>154</v>
      </c>
      <c r="E109" s="143">
        <v>50</v>
      </c>
    </row>
    <row r="110" spans="2:5">
      <c r="B110" s="144"/>
      <c r="C110" s="148"/>
      <c r="D110" s="149"/>
      <c r="E110" s="140"/>
    </row>
    <row r="111" spans="2:5">
      <c r="B111" s="168" t="s">
        <v>143</v>
      </c>
      <c r="C111" s="178"/>
      <c r="D111" s="181" t="s">
        <v>144</v>
      </c>
      <c r="E111" s="140"/>
    </row>
    <row r="112" spans="2:5">
      <c r="B112" s="144"/>
      <c r="C112" s="166">
        <v>301</v>
      </c>
      <c r="D112" s="146" t="s">
        <v>145</v>
      </c>
      <c r="E112" s="143">
        <v>100</v>
      </c>
    </row>
    <row r="113" spans="2:5">
      <c r="B113" s="144"/>
      <c r="C113" s="167">
        <v>302</v>
      </c>
      <c r="D113" s="146" t="s">
        <v>146</v>
      </c>
      <c r="E113" s="143">
        <v>100</v>
      </c>
    </row>
    <row r="114" spans="2:5">
      <c r="B114" s="168"/>
      <c r="C114" s="169"/>
      <c r="D114" s="170"/>
      <c r="E114" s="171"/>
    </row>
  </sheetData>
  <mergeCells count="2">
    <mergeCell ref="B11:C11"/>
    <mergeCell ref="C2:E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B1 Priorit'n Notes</vt:lpstr>
      <vt:lpstr>B1 Prioritization </vt:lpstr>
      <vt:lpstr>Risk Matrix</vt:lpstr>
      <vt:lpstr>B2 $ for Asset Replace. Notes</vt:lpstr>
      <vt:lpstr>B2 $ for Asset Replace.  </vt:lpstr>
      <vt:lpstr>B3 Replace. Res. A. Notes </vt:lpstr>
      <vt:lpstr>B3 Replac. Res. A. </vt:lpstr>
      <vt:lpstr>Service Life - Assets</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 Rogers</dc:creator>
  <cp:lastModifiedBy>Reiko Tagami</cp:lastModifiedBy>
  <cp:lastPrinted>2012-11-18T19:46:37Z</cp:lastPrinted>
  <dcterms:created xsi:type="dcterms:W3CDTF">2012-10-01T21:15:45Z</dcterms:created>
  <dcterms:modified xsi:type="dcterms:W3CDTF">2014-02-24T20:47:17Z</dcterms:modified>
</cp:coreProperties>
</file>